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:\My Drive\Northampton Private Analysis 2024\My Public Comments and Responses\Public Comments I Made\"/>
    </mc:Choice>
  </mc:AlternateContent>
  <xr:revisionPtr revIDLastSave="0" documentId="13_ncr:1_{5E73DFFD-5EDF-45DD-96CA-FA3CA755F131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Summary" sheetId="1" r:id="rId1"/>
    <sheet name="ESSER I and II" sheetId="2" r:id="rId2"/>
    <sheet name="ESSER III" sheetId="3" r:id="rId3"/>
    <sheet name="Other Documen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PQKUZt6VcJaHMNJ2ZeaRv8PvymC7EC0F9yGzT4KeO/c="/>
    </ext>
  </extLst>
</workbook>
</file>

<file path=xl/calcChain.xml><?xml version="1.0" encoding="utf-8"?>
<calcChain xmlns="http://schemas.openxmlformats.org/spreadsheetml/2006/main">
  <c r="C57" i="2" l="1"/>
  <c r="D57" i="2" s="1"/>
  <c r="C56" i="2"/>
  <c r="D56" i="2" s="1"/>
  <c r="C55" i="2"/>
  <c r="D55" i="2" s="1"/>
  <c r="C52" i="2"/>
  <c r="D47" i="2" s="1"/>
  <c r="D48" i="2"/>
  <c r="D43" i="2"/>
  <c r="D40" i="2"/>
  <c r="D35" i="2"/>
  <c r="D32" i="2"/>
  <c r="D27" i="2"/>
  <c r="C20" i="2"/>
  <c r="C64" i="2" s="1"/>
  <c r="D64" i="2" s="1"/>
  <c r="C19" i="2"/>
  <c r="D19" i="2" s="1"/>
  <c r="C18" i="2"/>
  <c r="D18" i="2" s="1"/>
  <c r="C15" i="2"/>
  <c r="C65" i="2" s="1"/>
  <c r="D11" i="2"/>
  <c r="D9" i="2"/>
  <c r="D7" i="2"/>
  <c r="D6" i="2"/>
  <c r="G5" i="2"/>
  <c r="H5" i="2" s="1"/>
  <c r="D5" i="2"/>
  <c r="G4" i="2"/>
  <c r="H4" i="2" s="1"/>
  <c r="H3" i="2"/>
  <c r="G3" i="2"/>
  <c r="B42" i="1"/>
  <c r="B41" i="1"/>
  <c r="B40" i="1"/>
  <c r="B39" i="1"/>
  <c r="C41" i="1" l="1"/>
  <c r="C40" i="1"/>
  <c r="C39" i="1"/>
  <c r="B44" i="1"/>
  <c r="D12" i="2"/>
  <c r="D20" i="2"/>
  <c r="D33" i="2"/>
  <c r="D41" i="2"/>
  <c r="D49" i="2"/>
  <c r="D3" i="2"/>
  <c r="D13" i="2"/>
  <c r="D26" i="2"/>
  <c r="D34" i="2"/>
  <c r="D42" i="2"/>
  <c r="D50" i="2"/>
  <c r="C62" i="2"/>
  <c r="D62" i="2" s="1"/>
  <c r="C63" i="2"/>
  <c r="D63" i="2" s="1"/>
  <c r="D28" i="2"/>
  <c r="D36" i="2"/>
  <c r="D44" i="2"/>
  <c r="D4" i="2"/>
  <c r="D8" i="2"/>
  <c r="D29" i="2"/>
  <c r="D37" i="2"/>
  <c r="D45" i="2"/>
  <c r="D30" i="2"/>
  <c r="D38" i="2"/>
  <c r="D46" i="2"/>
  <c r="D10" i="2"/>
  <c r="D31" i="2"/>
  <c r="D39" i="2"/>
</calcChain>
</file>

<file path=xl/sharedStrings.xml><?xml version="1.0" encoding="utf-8"?>
<sst xmlns="http://schemas.openxmlformats.org/spreadsheetml/2006/main" count="262" uniqueCount="135">
  <si>
    <t>For understandable reasons, NPS employees do not list their email addresses on the NPS website</t>
  </si>
  <si>
    <t>They had expenditure data up to April 2024. They said they will need some more time to have the most recent data. They offered to do more, but I said this should be sufficient.</t>
  </si>
  <si>
    <t>ESSER I</t>
  </si>
  <si>
    <t>Category</t>
  </si>
  <si>
    <t>Amount</t>
  </si>
  <si>
    <t>Percentage of Total Spent</t>
  </si>
  <si>
    <t>Administration and Training</t>
  </si>
  <si>
    <t>Instruction and Support</t>
  </si>
  <si>
    <t>Supplies</t>
  </si>
  <si>
    <t>Total</t>
  </si>
  <si>
    <t>ESSER II</t>
  </si>
  <si>
    <t xml:space="preserve">Total </t>
  </si>
  <si>
    <t>ESSER III</t>
  </si>
  <si>
    <t>Categories (Rough Estimate)</t>
  </si>
  <si>
    <t>Total Spent by April 2024</t>
  </si>
  <si>
    <t>Still Remaining</t>
  </si>
  <si>
    <t>Total Awarded</t>
  </si>
  <si>
    <t>ALL Combined (ESSER I, II, III)</t>
  </si>
  <si>
    <t>Total Spent as of April 2024</t>
  </si>
  <si>
    <t>Unspent Remaining as of April 2024</t>
  </si>
  <si>
    <t>N/A</t>
  </si>
  <si>
    <t>ESSER I  Total award 374,267</t>
  </si>
  <si>
    <t>(Spent in FY 21 into FY 22)</t>
  </si>
  <si>
    <t>Name</t>
  </si>
  <si>
    <t>Percentage</t>
  </si>
  <si>
    <t>Category Keys (Rough Estimated Grouping)</t>
  </si>
  <si>
    <t>Covid 19 Response</t>
  </si>
  <si>
    <t>Liftoff Program and assessments</t>
  </si>
  <si>
    <t>Liftoff Learning Support staff</t>
  </si>
  <si>
    <t>Tutoring/Contacted Consultants</t>
  </si>
  <si>
    <t>Student Mental Health</t>
  </si>
  <si>
    <t>Transportation Lift off and after school late bus</t>
  </si>
  <si>
    <t>Instructional Technology</t>
  </si>
  <si>
    <t>Instructional Materials, books, software</t>
  </si>
  <si>
    <t>General Classroom Supplies</t>
  </si>
  <si>
    <t>PPE Suppies, tent, table chair rentals</t>
  </si>
  <si>
    <t>Legal Fees</t>
  </si>
  <si>
    <t>Percentage of Total</t>
  </si>
  <si>
    <t>Direct Instruction and Support</t>
  </si>
  <si>
    <t>ESSER II Total Award 1,463,259</t>
  </si>
  <si>
    <t>(Spent in FY 22 into FY 23)</t>
  </si>
  <si>
    <t>Group</t>
  </si>
  <si>
    <t>Instructional Salaries</t>
  </si>
  <si>
    <t>Mental Health Interns</t>
  </si>
  <si>
    <t>Support Staff Salaries</t>
  </si>
  <si>
    <t>Nurses/Sub Nurses</t>
  </si>
  <si>
    <t>Covid 19 Management/Safety Advisory Meetings</t>
  </si>
  <si>
    <t>After School/Summer School Instructional Stipends</t>
  </si>
  <si>
    <t>After School/Summer School Support Staff</t>
  </si>
  <si>
    <t>Affinity Groups</t>
  </si>
  <si>
    <t>MTRS (related to Instructional salaries)</t>
  </si>
  <si>
    <t>Mental Health Providers/Title IX</t>
  </si>
  <si>
    <t>School Cultural Coordinator</t>
  </si>
  <si>
    <t>Consults/PD to meet needs of EL Students</t>
  </si>
  <si>
    <t>Professional Development Math</t>
  </si>
  <si>
    <t>Coaching Principals/Counselors</t>
  </si>
  <si>
    <t>BCBA Services</t>
  </si>
  <si>
    <t>Legal Services</t>
  </si>
  <si>
    <t>Dual Enrollment Program</t>
  </si>
  <si>
    <t>Math Recovery/Student learning assessments</t>
  </si>
  <si>
    <t>Instructional Materials</t>
  </si>
  <si>
    <t xml:space="preserve">PPE/Covid 19 </t>
  </si>
  <si>
    <t>Mold Remediation</t>
  </si>
  <si>
    <t>Transportation Liftoff learning and late buses</t>
  </si>
  <si>
    <t>Indirect Costs</t>
  </si>
  <si>
    <t>Tent Rentals</t>
  </si>
  <si>
    <t>Both ESSER I and II</t>
  </si>
  <si>
    <t xml:space="preserve">Grant Award </t>
  </si>
  <si>
    <t>Category Keys (Rough Guessed Grouping)</t>
  </si>
  <si>
    <t>Spent</t>
  </si>
  <si>
    <t xml:space="preserve">Remaining </t>
  </si>
  <si>
    <t>(This data covers up to April 2024)</t>
  </si>
  <si>
    <t>Item</t>
  </si>
  <si>
    <t>Category (Rough Estimate)</t>
  </si>
  <si>
    <t>Notes</t>
  </si>
  <si>
    <t>Instructional</t>
  </si>
  <si>
    <t>-Unit B Vacation buy back</t>
  </si>
  <si>
    <t xml:space="preserve">MTRS </t>
  </si>
  <si>
    <t xml:space="preserve">Support Staff </t>
  </si>
  <si>
    <t>,</t>
  </si>
  <si>
    <t>Contact Tracing</t>
  </si>
  <si>
    <t>Prof Development Teaching staff</t>
  </si>
  <si>
    <t xml:space="preserve">Prof Development Para Educators </t>
  </si>
  <si>
    <t xml:space="preserve">Early Childhool Pd/Workshops </t>
  </si>
  <si>
    <t>Pd stands for Professional Development</t>
  </si>
  <si>
    <t xml:space="preserve">PD Math Curriculum </t>
  </si>
  <si>
    <t xml:space="preserve">AMVR Training, Dyslexia PD, Strategic Planning </t>
  </si>
  <si>
    <t xml:space="preserve">Restorative Justice </t>
  </si>
  <si>
    <t xml:space="preserve">After School Program Stipends </t>
  </si>
  <si>
    <t xml:space="preserve">Tutoring Stiipends/Principal Mentors </t>
  </si>
  <si>
    <t xml:space="preserve">Innovations Pathway </t>
  </si>
  <si>
    <t xml:space="preserve">Dual Enrollment </t>
  </si>
  <si>
    <t xml:space="preserve">Gateway to College </t>
  </si>
  <si>
    <t xml:space="preserve">Consult and Assesssment Services </t>
  </si>
  <si>
    <t xml:space="preserve">Mental Health Services </t>
  </si>
  <si>
    <t xml:space="preserve">Sped Services </t>
  </si>
  <si>
    <t xml:space="preserve">SLIFE/ELL Contract Services </t>
  </si>
  <si>
    <t xml:space="preserve">Math Curriculum </t>
  </si>
  <si>
    <t xml:space="preserve">IT Pathways and Dual Enrollment Supplies </t>
  </si>
  <si>
    <t xml:space="preserve">Chromebooks </t>
  </si>
  <si>
    <t>Laptops that run Google Chrome. Ranges between $130 to $300 in the market depending on the hardware spec.</t>
  </si>
  <si>
    <t xml:space="preserve">Nursing Office Supplies/PPE </t>
  </si>
  <si>
    <t xml:space="preserve">EL Educator Supplies </t>
  </si>
  <si>
    <t xml:space="preserve">Early Childhood Supplies </t>
  </si>
  <si>
    <t xml:space="preserve">Non Instructional Supplies </t>
  </si>
  <si>
    <t>-Copies, Red Thread, Woodcraft, etc</t>
  </si>
  <si>
    <t>IT Parent Square</t>
  </si>
  <si>
    <t>Parent web portal</t>
  </si>
  <si>
    <t>Early Childhood Low income subsidies</t>
  </si>
  <si>
    <t xml:space="preserve">Driver's Education subsidies </t>
  </si>
  <si>
    <t xml:space="preserve">Prinicipals Discretionary </t>
  </si>
  <si>
    <t xml:space="preserve">Create and Maintain Community </t>
  </si>
  <si>
    <t xml:space="preserve">Tent Rentals </t>
  </si>
  <si>
    <t xml:space="preserve">EL Hub </t>
  </si>
  <si>
    <t xml:space="preserve">Early Childhood </t>
  </si>
  <si>
    <t xml:space="preserve">Encumbrances </t>
  </si>
  <si>
    <t>TOTAL</t>
  </si>
  <si>
    <t>This document  from WBUR in 2024/09 shows that Northampton ESSER I, II, III were $374,267 $1,463,259 $3,270,000, respectively. ESSER III has gone up slightly up to $3,391,996 since then.</t>
  </si>
  <si>
    <t>https://media.wbur.org/wp/2024/09/ESSER_1_2_and_3-1.pdf</t>
  </si>
  <si>
    <t>In page 22 of the FY22 (July 2021 to June 2022) budget book presented in Feb 2021, it says "using one-time revenues to increase payroll creates a unemployment liability when the funds run out."  The current mayor was elected in Nov 2021.</t>
  </si>
  <si>
    <t>From page 23 of the same report</t>
  </si>
  <si>
    <t>This report could be better written. It gives a long line-by-line list of individual employees budgets and then the total. It doesn't say much about the number of employees per department or average salaries per person.</t>
  </si>
  <si>
    <t>P. 138 has grants and revolving accounts</t>
  </si>
  <si>
    <t>ESSER in the amount of 374,267 for FY 21 is listed under fund code 113.</t>
  </si>
  <si>
    <t>It seems revolving account on p 145 does not get counted toward the general city budget</t>
  </si>
  <si>
    <r>
      <rPr>
        <sz val="10"/>
        <rFont val="Arial"/>
      </rPr>
      <t xml:space="preserve">Special Education Circuit Breaker for FY22 Approved is 696,666. </t>
    </r>
    <r>
      <rPr>
        <u/>
        <sz val="10"/>
        <color rgb="FF1155CC"/>
        <rFont val="Arial"/>
      </rPr>
      <t>https://www.mass.gov/doc/how-does-the-special-education-circuit-breaker-work/download</t>
    </r>
  </si>
  <si>
    <t>Once I identified who I was, I was able to communicate with them via my personal email.</t>
  </si>
  <si>
    <t>I got the spending breakdown of ESSER by walking into the NPS office and asking for it in early December 2024.</t>
  </si>
  <si>
    <t>A Rough Analysis of ESSER I, II, and III Spending up to April 2024</t>
  </si>
  <si>
    <t xml:space="preserve">-Interventionist (2), Coach (1), Edgenuity (1) </t>
  </si>
  <si>
    <t>-ESP's, It Support El Hub interns and support staff</t>
  </si>
  <si>
    <t>Instruction and Support involves hiring or payroll. It was not clear to me whether the hiring was temporary or permanent.</t>
  </si>
  <si>
    <t>I came up with the three broad categories - Administration and Training; Instruction and Support; and Supplies - that I assigned to each line item.</t>
  </si>
  <si>
    <t>Source files are "ESSER I and II spend.xlsx" and "ESSER III spend.pdf". The source files listed spending line items.</t>
  </si>
  <si>
    <t>The source files required cleaning up due to formatting issues. They are in the ESSER tabs.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</si>
</sst>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22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theme="0"/>
      <name val="Arial"/>
    </font>
    <font>
      <b/>
      <sz val="10"/>
      <color rgb="FFFFFFFF"/>
      <name val="Arial"/>
    </font>
    <font>
      <b/>
      <sz val="14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u/>
      <sz val="11"/>
      <color theme="1"/>
      <name val="Arial"/>
    </font>
    <font>
      <b/>
      <u/>
      <sz val="11"/>
      <color theme="1"/>
      <name val="Arial"/>
    </font>
    <font>
      <b/>
      <u/>
      <sz val="11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name val="Arial"/>
    </font>
    <font>
      <u/>
      <sz val="10"/>
      <color rgb="FF1155CC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B3CEFA"/>
        <bgColor rgb="FFB3CEF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0" borderId="0" xfId="0" applyFont="1"/>
    <xf numFmtId="44" fontId="2" fillId="0" borderId="0" xfId="0" applyNumberFormat="1" applyFont="1"/>
    <xf numFmtId="164" fontId="2" fillId="0" borderId="0" xfId="0" applyNumberFormat="1" applyFont="1"/>
    <xf numFmtId="0" fontId="3" fillId="3" borderId="1" xfId="0" applyFont="1" applyFill="1" applyBorder="1"/>
    <xf numFmtId="44" fontId="3" fillId="0" borderId="0" xfId="0" applyNumberFormat="1" applyFont="1"/>
    <xf numFmtId="0" fontId="4" fillId="4" borderId="1" xfId="0" applyFont="1" applyFill="1" applyBorder="1"/>
    <xf numFmtId="0" fontId="5" fillId="5" borderId="1" xfId="0" applyFont="1" applyFill="1" applyBorder="1"/>
    <xf numFmtId="0" fontId="3" fillId="0" borderId="0" xfId="0" applyFont="1" applyAlignment="1">
      <alignment wrapText="1"/>
    </xf>
    <xf numFmtId="9" fontId="1" fillId="0" borderId="0" xfId="0" applyNumberFormat="1" applyFont="1"/>
    <xf numFmtId="0" fontId="6" fillId="2" borderId="1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44" fontId="7" fillId="0" borderId="0" xfId="0" applyNumberFormat="1" applyFont="1"/>
    <xf numFmtId="44" fontId="10" fillId="0" borderId="0" xfId="0" applyNumberFormat="1" applyFont="1"/>
    <xf numFmtId="3" fontId="11" fillId="0" borderId="0" xfId="0" applyNumberFormat="1" applyFont="1"/>
    <xf numFmtId="3" fontId="8" fillId="0" borderId="0" xfId="0" applyNumberFormat="1" applyFont="1"/>
    <xf numFmtId="44" fontId="8" fillId="0" borderId="0" xfId="0" applyNumberFormat="1" applyFont="1"/>
    <xf numFmtId="164" fontId="12" fillId="0" borderId="0" xfId="0" applyNumberFormat="1" applyFont="1"/>
    <xf numFmtId="3" fontId="7" fillId="0" borderId="0" xfId="0" applyNumberFormat="1" applyFont="1"/>
    <xf numFmtId="0" fontId="6" fillId="3" borderId="1" xfId="0" applyFont="1" applyFill="1" applyBorder="1"/>
    <xf numFmtId="0" fontId="6" fillId="6" borderId="1" xfId="0" applyFont="1" applyFill="1" applyBorder="1"/>
    <xf numFmtId="9" fontId="8" fillId="0" borderId="0" xfId="0" applyNumberFormat="1" applyFont="1"/>
    <xf numFmtId="165" fontId="9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/>
    <xf numFmtId="0" fontId="2" fillId="0" borderId="0" xfId="0" applyFont="1" applyAlignment="1">
      <alignment vertical="top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7" fillId="0" borderId="0" xfId="0" quotePrefix="1" applyFont="1"/>
    <xf numFmtId="0" fontId="21" fillId="0" borderId="0" xfId="0" applyFont="1"/>
  </cellXfs>
  <cellStyles count="1">
    <cellStyle name="Normal" xfId="0" builtinId="0"/>
  </cellStyles>
  <dxfs count="4">
    <dxf>
      <fill>
        <patternFill patternType="solid">
          <fgColor rgb="FFB3CEFA"/>
          <bgColor rgb="FFB3CEFA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7"/>
          <bgColor theme="7"/>
        </patternFill>
      </fill>
    </dxf>
  </dxfs>
  <tableStyles count="1">
    <tableStyle name="ESSER III-style" pivot="0" count="4" xr9:uid="{00000000-0011-0000-FFFF-FFFF00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4</xdr:row>
      <xdr:rowOff>104775</xdr:rowOff>
    </xdr:from>
    <xdr:ext cx="7153275" cy="33147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190500</xdr:rowOff>
    </xdr:from>
    <xdr:ext cx="9163050" cy="44481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6:D46">
  <tableColumns count="4">
    <tableColumn id="1" xr3:uid="{00000000-0010-0000-0000-000001000000}" name="Item"/>
    <tableColumn id="2" xr3:uid="{00000000-0010-0000-0000-000002000000}" name="Amount"/>
    <tableColumn id="3" xr3:uid="{00000000-0010-0000-0000-000003000000}" name="Category (Rough Estimate)"/>
    <tableColumn id="4" xr3:uid="{00000000-0010-0000-0000-000004000000}" name="Notes"/>
  </tableColumns>
  <tableStyleInfo name="ESSER II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ass.gov/doc/how-does-the-special-education-circuit-breaker-work/download" TargetMode="External"/><Relationship Id="rId1" Type="http://schemas.openxmlformats.org/officeDocument/2006/relationships/hyperlink" Target="https://media.wbur.org/wp/2024/09/ESSER_1_2_and_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4"/>
  <sheetViews>
    <sheetView topLeftCell="A18" workbookViewId="0">
      <selection activeCell="H43" sqref="H43"/>
    </sheetView>
  </sheetViews>
  <sheetFormatPr defaultColWidth="12.6640625" defaultRowHeight="15" customHeight="1" x14ac:dyDescent="0.25"/>
  <cols>
    <col min="1" max="1" width="30.77734375" customWidth="1"/>
    <col min="2" max="2" width="15" customWidth="1"/>
    <col min="3" max="3" width="18" customWidth="1"/>
    <col min="4" max="26" width="8.6640625" customWidth="1"/>
  </cols>
  <sheetData>
    <row r="1" spans="1:3" ht="15" customHeight="1" x14ac:dyDescent="0.25">
      <c r="A1" s="35" t="s">
        <v>128</v>
      </c>
    </row>
    <row r="2" spans="1:3" ht="12.75" customHeight="1" x14ac:dyDescent="0.25">
      <c r="A2" s="1" t="s">
        <v>127</v>
      </c>
    </row>
    <row r="3" spans="1:3" ht="12.75" customHeight="1" x14ac:dyDescent="0.25">
      <c r="A3" s="2" t="s">
        <v>0</v>
      </c>
    </row>
    <row r="4" spans="1:3" ht="12.75" customHeight="1" x14ac:dyDescent="0.25">
      <c r="A4" s="2" t="s">
        <v>126</v>
      </c>
    </row>
    <row r="5" spans="1:3" ht="12.75" customHeight="1" x14ac:dyDescent="0.25">
      <c r="A5" s="2" t="s">
        <v>1</v>
      </c>
    </row>
    <row r="6" spans="1:3" ht="12.75" customHeight="1" x14ac:dyDescent="0.25">
      <c r="A6" s="36" t="s">
        <v>133</v>
      </c>
    </row>
    <row r="7" spans="1:3" ht="12.75" customHeight="1" x14ac:dyDescent="0.25">
      <c r="A7" s="36" t="s">
        <v>134</v>
      </c>
    </row>
    <row r="8" spans="1:3" ht="12.75" customHeight="1" x14ac:dyDescent="0.25">
      <c r="A8" s="39" t="s">
        <v>132</v>
      </c>
    </row>
    <row r="9" spans="1:3" ht="12.75" customHeight="1" x14ac:dyDescent="0.25">
      <c r="A9" s="39" t="s">
        <v>131</v>
      </c>
    </row>
    <row r="10" spans="1:3" ht="12.75" customHeight="1" x14ac:dyDescent="0.25">
      <c r="A10" s="35"/>
    </row>
    <row r="11" spans="1:3" ht="12.75" customHeight="1" x14ac:dyDescent="0.25">
      <c r="A11" s="3" t="s">
        <v>2</v>
      </c>
    </row>
    <row r="12" spans="1:3" ht="12.75" customHeight="1" x14ac:dyDescent="0.25">
      <c r="A12" s="4" t="s">
        <v>3</v>
      </c>
      <c r="B12" s="4" t="s">
        <v>4</v>
      </c>
      <c r="C12" s="4" t="s">
        <v>5</v>
      </c>
    </row>
    <row r="13" spans="1:3" ht="12.75" customHeight="1" x14ac:dyDescent="0.25">
      <c r="A13" s="1" t="s">
        <v>6</v>
      </c>
      <c r="B13" s="5">
        <v>52461</v>
      </c>
      <c r="C13" s="6">
        <v>0.14016998559851657</v>
      </c>
    </row>
    <row r="14" spans="1:3" ht="12.75" customHeight="1" x14ac:dyDescent="0.25">
      <c r="A14" s="1" t="s">
        <v>7</v>
      </c>
      <c r="B14" s="5">
        <v>117001</v>
      </c>
      <c r="C14" s="6">
        <v>0.31261372228916789</v>
      </c>
    </row>
    <row r="15" spans="1:3" ht="12.75" customHeight="1" x14ac:dyDescent="0.25">
      <c r="A15" s="1" t="s">
        <v>8</v>
      </c>
      <c r="B15" s="5">
        <v>204805</v>
      </c>
      <c r="C15" s="6">
        <v>0.54721629211231559</v>
      </c>
    </row>
    <row r="16" spans="1:3" ht="12.75" customHeight="1" x14ac:dyDescent="0.25">
      <c r="A16" s="1" t="s">
        <v>9</v>
      </c>
      <c r="B16" s="5">
        <v>374267</v>
      </c>
      <c r="C16" s="6"/>
    </row>
    <row r="17" spans="1:3" ht="12.75" customHeight="1" x14ac:dyDescent="0.25">
      <c r="B17" s="5"/>
      <c r="C17" s="6"/>
    </row>
    <row r="18" spans="1:3" ht="12.75" customHeight="1" x14ac:dyDescent="0.25">
      <c r="B18" s="5"/>
      <c r="C18" s="6"/>
    </row>
    <row r="19" spans="1:3" ht="12.75" customHeight="1" x14ac:dyDescent="0.25">
      <c r="A19" s="7" t="s">
        <v>10</v>
      </c>
      <c r="B19" s="5"/>
      <c r="C19" s="6"/>
    </row>
    <row r="20" spans="1:3" ht="12.75" customHeight="1" x14ac:dyDescent="0.25">
      <c r="A20" s="4" t="s">
        <v>3</v>
      </c>
      <c r="B20" s="8" t="s">
        <v>4</v>
      </c>
      <c r="C20" s="4" t="s">
        <v>5</v>
      </c>
    </row>
    <row r="21" spans="1:3" ht="12.75" customHeight="1" x14ac:dyDescent="0.25">
      <c r="A21" s="1" t="s">
        <v>6</v>
      </c>
      <c r="B21" s="5">
        <v>298974</v>
      </c>
      <c r="C21" s="6">
        <v>0.20432062949894722</v>
      </c>
    </row>
    <row r="22" spans="1:3" ht="12.75" customHeight="1" x14ac:dyDescent="0.25">
      <c r="A22" s="1" t="s">
        <v>7</v>
      </c>
      <c r="B22" s="5">
        <v>960681</v>
      </c>
      <c r="C22" s="6">
        <v>0.65653517251559701</v>
      </c>
    </row>
    <row r="23" spans="1:3" ht="12.75" customHeight="1" x14ac:dyDescent="0.25">
      <c r="A23" s="1" t="s">
        <v>8</v>
      </c>
      <c r="B23" s="5">
        <v>203604</v>
      </c>
      <c r="C23" s="6">
        <v>0.13914419798545574</v>
      </c>
    </row>
    <row r="24" spans="1:3" ht="12.75" customHeight="1" x14ac:dyDescent="0.25">
      <c r="A24" s="1" t="s">
        <v>11</v>
      </c>
      <c r="B24" s="5">
        <v>1463259</v>
      </c>
      <c r="C24" s="6"/>
    </row>
    <row r="25" spans="1:3" ht="12.75" customHeight="1" x14ac:dyDescent="0.25">
      <c r="B25" s="5"/>
      <c r="C25" s="6"/>
    </row>
    <row r="26" spans="1:3" ht="12.75" customHeight="1" x14ac:dyDescent="0.25">
      <c r="B26" s="5"/>
      <c r="C26" s="6"/>
    </row>
    <row r="27" spans="1:3" ht="12.75" customHeight="1" x14ac:dyDescent="0.25">
      <c r="A27" s="9" t="s">
        <v>12</v>
      </c>
      <c r="B27" s="5"/>
      <c r="C27" s="6"/>
    </row>
    <row r="28" spans="1:3" ht="12.75" customHeight="1" x14ac:dyDescent="0.25">
      <c r="A28" s="4" t="s">
        <v>3</v>
      </c>
      <c r="B28" s="8" t="s">
        <v>4</v>
      </c>
      <c r="C28" s="4" t="s">
        <v>5</v>
      </c>
    </row>
    <row r="29" spans="1:3" ht="12.75" customHeight="1" x14ac:dyDescent="0.25">
      <c r="A29" s="1" t="s">
        <v>6</v>
      </c>
      <c r="B29" s="5">
        <v>612498</v>
      </c>
      <c r="C29" s="6">
        <v>0.22936434973590247</v>
      </c>
    </row>
    <row r="30" spans="1:3" ht="12.75" customHeight="1" x14ac:dyDescent="0.25">
      <c r="A30" s="1" t="s">
        <v>7</v>
      </c>
      <c r="B30" s="5">
        <v>1731771</v>
      </c>
      <c r="C30" s="6">
        <v>0.64850257357002561</v>
      </c>
    </row>
    <row r="31" spans="1:3" ht="12.75" customHeight="1" x14ac:dyDescent="0.25">
      <c r="A31" s="1" t="s">
        <v>8</v>
      </c>
      <c r="B31" s="5">
        <v>326146</v>
      </c>
      <c r="C31" s="6">
        <v>0.12213307669407189</v>
      </c>
    </row>
    <row r="32" spans="1:3" ht="12.75" customHeight="1" x14ac:dyDescent="0.25">
      <c r="A32" s="36" t="s">
        <v>14</v>
      </c>
      <c r="B32" s="5">
        <v>2670415</v>
      </c>
      <c r="C32" s="6"/>
    </row>
    <row r="33" spans="1:3" ht="12.75" customHeight="1" x14ac:dyDescent="0.25">
      <c r="A33" s="2" t="s">
        <v>15</v>
      </c>
      <c r="B33" s="5">
        <v>721581</v>
      </c>
    </row>
    <row r="34" spans="1:3" ht="12.75" customHeight="1" x14ac:dyDescent="0.25">
      <c r="A34" s="2" t="s">
        <v>16</v>
      </c>
      <c r="B34" s="5">
        <v>3391996</v>
      </c>
    </row>
    <row r="35" spans="1:3" ht="12.75" customHeight="1" x14ac:dyDescent="0.25"/>
    <row r="36" spans="1:3" ht="12.75" customHeight="1" x14ac:dyDescent="0.25"/>
    <row r="37" spans="1:3" ht="12.75" customHeight="1" x14ac:dyDescent="0.25">
      <c r="A37" s="10" t="s">
        <v>17</v>
      </c>
    </row>
    <row r="38" spans="1:3" ht="26.4" x14ac:dyDescent="0.25">
      <c r="A38" s="4" t="s">
        <v>3</v>
      </c>
      <c r="B38" s="4" t="s">
        <v>4</v>
      </c>
      <c r="C38" s="11" t="s">
        <v>5</v>
      </c>
    </row>
    <row r="39" spans="1:3" ht="12.75" customHeight="1" x14ac:dyDescent="0.25">
      <c r="A39" s="1" t="s">
        <v>6</v>
      </c>
      <c r="B39" s="5">
        <f t="shared" ref="B39:B42" si="0">B13+B21+B29</f>
        <v>963933</v>
      </c>
      <c r="C39" s="6">
        <f t="shared" ref="C39:C41" si="1">B39/$B$42</f>
        <v>0.21382999466940672</v>
      </c>
    </row>
    <row r="40" spans="1:3" ht="12.75" customHeight="1" x14ac:dyDescent="0.25">
      <c r="A40" s="1" t="s">
        <v>7</v>
      </c>
      <c r="B40" s="5">
        <f t="shared" si="0"/>
        <v>2809453</v>
      </c>
      <c r="C40" s="6">
        <f t="shared" si="1"/>
        <v>0.62322310784457913</v>
      </c>
    </row>
    <row r="41" spans="1:3" ht="12.75" customHeight="1" x14ac:dyDescent="0.25">
      <c r="A41" s="1" t="s">
        <v>8</v>
      </c>
      <c r="B41" s="5">
        <f t="shared" si="0"/>
        <v>734555</v>
      </c>
      <c r="C41" s="6">
        <f t="shared" si="1"/>
        <v>0.16294689748601413</v>
      </c>
    </row>
    <row r="42" spans="1:3" ht="12.75" customHeight="1" x14ac:dyDescent="0.25">
      <c r="A42" s="2" t="s">
        <v>18</v>
      </c>
      <c r="B42" s="5">
        <f t="shared" si="0"/>
        <v>4507941</v>
      </c>
      <c r="C42" s="12">
        <v>1</v>
      </c>
    </row>
    <row r="43" spans="1:3" ht="12.75" customHeight="1" x14ac:dyDescent="0.25">
      <c r="A43" s="2" t="s">
        <v>19</v>
      </c>
      <c r="B43" s="5">
        <v>721581</v>
      </c>
      <c r="C43" s="1" t="s">
        <v>20</v>
      </c>
    </row>
    <row r="44" spans="1:3" ht="12.75" customHeight="1" x14ac:dyDescent="0.25">
      <c r="A44" s="2" t="s">
        <v>16</v>
      </c>
      <c r="B44" s="5">
        <f>B42+B43</f>
        <v>5229522</v>
      </c>
      <c r="C44" s="1" t="s">
        <v>20</v>
      </c>
    </row>
    <row r="45" spans="1:3" ht="12.75" customHeight="1" x14ac:dyDescent="0.25"/>
    <row r="46" spans="1:3" ht="12.75" customHeight="1" x14ac:dyDescent="0.25"/>
    <row r="47" spans="1:3" ht="12.75" customHeight="1" x14ac:dyDescent="0.25"/>
    <row r="48" spans="1: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42" workbookViewId="0">
      <selection activeCell="C65" sqref="C65"/>
    </sheetView>
  </sheetViews>
  <sheetFormatPr defaultColWidth="12.6640625" defaultRowHeight="15" customHeight="1" x14ac:dyDescent="0.25"/>
  <cols>
    <col min="1" max="1" width="43.109375" customWidth="1"/>
    <col min="2" max="2" width="29.109375" customWidth="1"/>
    <col min="3" max="3" width="15.21875" customWidth="1"/>
    <col min="4" max="4" width="11.88671875" customWidth="1"/>
    <col min="5" max="5" width="8.88671875" customWidth="1"/>
    <col min="6" max="6" width="24.44140625" customWidth="1"/>
    <col min="7" max="8" width="8.88671875" customWidth="1"/>
    <col min="9" max="26" width="8.6640625" customWidth="1"/>
  </cols>
  <sheetData>
    <row r="1" spans="1:26" ht="13.5" customHeight="1" x14ac:dyDescent="0.3">
      <c r="A1" s="13" t="s">
        <v>21</v>
      </c>
      <c r="B1" s="13" t="s">
        <v>22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3.5" customHeight="1" x14ac:dyDescent="0.25">
      <c r="A2" s="15" t="s">
        <v>23</v>
      </c>
      <c r="B2" s="15" t="s">
        <v>3</v>
      </c>
      <c r="C2" s="15" t="s">
        <v>4</v>
      </c>
      <c r="D2" s="15" t="s">
        <v>24</v>
      </c>
      <c r="E2" s="14"/>
      <c r="F2" s="16" t="s">
        <v>25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 x14ac:dyDescent="0.25">
      <c r="A3" s="14" t="s">
        <v>26</v>
      </c>
      <c r="B3" s="1" t="s">
        <v>8</v>
      </c>
      <c r="C3" s="17">
        <v>16575</v>
      </c>
      <c r="D3" s="6">
        <f t="shared" ref="D3:D13" si="0">C3/$C$15</f>
        <v>4.4286565473311834E-2</v>
      </c>
      <c r="E3" s="14"/>
      <c r="F3" s="1" t="s">
        <v>6</v>
      </c>
      <c r="G3" s="14">
        <f t="shared" ref="G3:G5" si="1">SUMIFS($C$3:$C$13,$B$3:$B$13,F3)</f>
        <v>52461</v>
      </c>
      <c r="H3" s="14">
        <f t="shared" ref="H3:H5" si="2">G3/$C$15</f>
        <v>0.14016998559851657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customHeight="1" x14ac:dyDescent="0.25">
      <c r="A4" s="14" t="s">
        <v>27</v>
      </c>
      <c r="B4" s="1" t="s">
        <v>6</v>
      </c>
      <c r="C4" s="17">
        <v>33010</v>
      </c>
      <c r="D4" s="6">
        <f t="shared" si="0"/>
        <v>8.8199066441871712E-2</v>
      </c>
      <c r="E4" s="14"/>
      <c r="F4" s="1" t="s">
        <v>7</v>
      </c>
      <c r="G4" s="14">
        <f t="shared" si="1"/>
        <v>117001</v>
      </c>
      <c r="H4" s="14">
        <f t="shared" si="2"/>
        <v>0.31261372228916789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 x14ac:dyDescent="0.25">
      <c r="A5" s="14" t="s">
        <v>28</v>
      </c>
      <c r="B5" s="1" t="s">
        <v>7</v>
      </c>
      <c r="C5" s="17">
        <v>19796</v>
      </c>
      <c r="D5" s="6">
        <f t="shared" si="0"/>
        <v>5.289272097192646E-2</v>
      </c>
      <c r="E5" s="14"/>
      <c r="F5" s="1" t="s">
        <v>8</v>
      </c>
      <c r="G5" s="14">
        <f t="shared" si="1"/>
        <v>204805</v>
      </c>
      <c r="H5" s="14">
        <f t="shared" si="2"/>
        <v>0.54721629211231559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 x14ac:dyDescent="0.25">
      <c r="A6" s="14" t="s">
        <v>29</v>
      </c>
      <c r="B6" s="1" t="s">
        <v>7</v>
      </c>
      <c r="C6" s="17">
        <v>75331</v>
      </c>
      <c r="D6" s="6">
        <f t="shared" si="0"/>
        <v>0.2012760943390681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3.5" customHeight="1" x14ac:dyDescent="0.25">
      <c r="A7" s="14" t="s">
        <v>30</v>
      </c>
      <c r="B7" s="1" t="s">
        <v>7</v>
      </c>
      <c r="C7" s="17">
        <v>21874</v>
      </c>
      <c r="D7" s="6">
        <f t="shared" si="0"/>
        <v>5.8444906978173339E-2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3.5" customHeight="1" x14ac:dyDescent="0.25">
      <c r="A8" s="14" t="s">
        <v>31</v>
      </c>
      <c r="B8" s="1" t="s">
        <v>6</v>
      </c>
      <c r="C8" s="17">
        <v>7542</v>
      </c>
      <c r="D8" s="6">
        <f t="shared" si="0"/>
        <v>2.0151389248851754E-2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3.5" customHeight="1" x14ac:dyDescent="0.25">
      <c r="A9" s="14" t="s">
        <v>32</v>
      </c>
      <c r="B9" s="1" t="s">
        <v>8</v>
      </c>
      <c r="C9" s="17">
        <v>49276</v>
      </c>
      <c r="D9" s="6">
        <f t="shared" si="0"/>
        <v>0.13166001811540959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3.5" customHeight="1" x14ac:dyDescent="0.25">
      <c r="A10" s="14" t="s">
        <v>33</v>
      </c>
      <c r="B10" s="1" t="s">
        <v>8</v>
      </c>
      <c r="C10" s="17">
        <v>50807</v>
      </c>
      <c r="D10" s="6">
        <f t="shared" si="0"/>
        <v>0.13575068066380419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3.5" customHeight="1" x14ac:dyDescent="0.25">
      <c r="A11" s="14" t="s">
        <v>34</v>
      </c>
      <c r="B11" s="1" t="s">
        <v>8</v>
      </c>
      <c r="C11" s="17">
        <v>1542</v>
      </c>
      <c r="D11" s="6">
        <f t="shared" si="0"/>
        <v>4.1200533309108207E-3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3.5" customHeight="1" x14ac:dyDescent="0.25">
      <c r="A12" s="14" t="s">
        <v>35</v>
      </c>
      <c r="B12" s="1" t="s">
        <v>8</v>
      </c>
      <c r="C12" s="17">
        <v>86605</v>
      </c>
      <c r="D12" s="6">
        <f t="shared" si="0"/>
        <v>0.23139897452887911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5" customHeight="1" x14ac:dyDescent="0.25">
      <c r="A13" s="14" t="s">
        <v>36</v>
      </c>
      <c r="B13" s="1" t="s">
        <v>6</v>
      </c>
      <c r="C13" s="17">
        <v>11909</v>
      </c>
      <c r="D13" s="6">
        <f t="shared" si="0"/>
        <v>3.1819529907793097E-2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3.5" customHeight="1" x14ac:dyDescent="0.25">
      <c r="A14" s="14"/>
      <c r="B14" s="14"/>
      <c r="C14" s="1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 x14ac:dyDescent="0.25">
      <c r="A15" s="14"/>
      <c r="B15" s="15" t="s">
        <v>9</v>
      </c>
      <c r="C15" s="18">
        <f>SUM(C3:C13)</f>
        <v>374267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 x14ac:dyDescent="0.25">
      <c r="A16" s="14"/>
      <c r="B16" s="15"/>
      <c r="C16" s="19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5" customHeight="1" x14ac:dyDescent="0.25">
      <c r="A17" s="14"/>
      <c r="B17" s="15" t="s">
        <v>3</v>
      </c>
      <c r="C17" s="15" t="s">
        <v>4</v>
      </c>
      <c r="D17" s="20" t="s">
        <v>37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3.5" customHeight="1" x14ac:dyDescent="0.25">
      <c r="A18" s="14"/>
      <c r="B18" s="14" t="s">
        <v>6</v>
      </c>
      <c r="C18" s="21">
        <f t="shared" ref="C18:C20" si="3">SUMIFS($C$3:$C$13,$B$3:$B$13,B18)</f>
        <v>52461</v>
      </c>
      <c r="D18" s="22">
        <f t="shared" ref="D18:D20" si="4">C18/$C$15</f>
        <v>0.14016998559851657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3.5" customHeight="1" x14ac:dyDescent="0.25">
      <c r="A19" s="14"/>
      <c r="B19" s="37" t="s">
        <v>7</v>
      </c>
      <c r="C19" s="21">
        <f t="shared" si="3"/>
        <v>117001</v>
      </c>
      <c r="D19" s="22">
        <f t="shared" si="4"/>
        <v>0.31261372228916789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3.5" customHeight="1" x14ac:dyDescent="0.25">
      <c r="A20" s="14"/>
      <c r="B20" s="14" t="s">
        <v>8</v>
      </c>
      <c r="C20" s="21">
        <f t="shared" si="3"/>
        <v>204805</v>
      </c>
      <c r="D20" s="22">
        <f t="shared" si="4"/>
        <v>0.54721629211231559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5" customHeight="1" x14ac:dyDescent="0.25">
      <c r="A21" s="14"/>
      <c r="B21" s="15"/>
      <c r="C21" s="19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3.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3.5" customHeight="1" x14ac:dyDescent="0.25">
      <c r="A23" s="14"/>
      <c r="B23" s="14"/>
      <c r="C23" s="2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3.5" customHeight="1" x14ac:dyDescent="0.3">
      <c r="A24" s="24" t="s">
        <v>39</v>
      </c>
      <c r="B24" s="24" t="s">
        <v>40</v>
      </c>
      <c r="C24" s="2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.5" customHeight="1" x14ac:dyDescent="0.25">
      <c r="A25" s="14"/>
      <c r="B25" s="15" t="s">
        <v>41</v>
      </c>
      <c r="C25" s="15" t="s">
        <v>4</v>
      </c>
      <c r="D25" s="15" t="s">
        <v>24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3.5" customHeight="1" x14ac:dyDescent="0.25">
      <c r="A26" s="14" t="s">
        <v>42</v>
      </c>
      <c r="B26" s="1" t="s">
        <v>7</v>
      </c>
      <c r="C26" s="17">
        <v>271446</v>
      </c>
      <c r="D26" s="6">
        <f t="shared" ref="D26:D50" si="5">C26/$C$52</f>
        <v>0.18550782875758837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3.5" customHeight="1" x14ac:dyDescent="0.25">
      <c r="A27" s="14" t="s">
        <v>43</v>
      </c>
      <c r="B27" s="1" t="s">
        <v>7</v>
      </c>
      <c r="C27" s="17">
        <v>74702</v>
      </c>
      <c r="D27" s="6">
        <f t="shared" si="5"/>
        <v>5.1051796025173943E-2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3.5" customHeight="1" x14ac:dyDescent="0.25">
      <c r="A28" s="14" t="s">
        <v>44</v>
      </c>
      <c r="B28" s="1" t="s">
        <v>7</v>
      </c>
      <c r="C28" s="17">
        <v>58951</v>
      </c>
      <c r="D28" s="6">
        <f t="shared" si="5"/>
        <v>4.0287467905545091E-2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.5" customHeight="1" x14ac:dyDescent="0.25">
      <c r="A29" s="14" t="s">
        <v>45</v>
      </c>
      <c r="B29" s="1" t="s">
        <v>7</v>
      </c>
      <c r="C29" s="17">
        <v>96136</v>
      </c>
      <c r="D29" s="6">
        <f t="shared" si="5"/>
        <v>6.569992051988062E-2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3.5" customHeight="1" x14ac:dyDescent="0.25">
      <c r="A30" s="14" t="s">
        <v>46</v>
      </c>
      <c r="B30" s="1" t="s">
        <v>6</v>
      </c>
      <c r="C30" s="17">
        <v>55005</v>
      </c>
      <c r="D30" s="6">
        <f t="shared" si="5"/>
        <v>3.759074777602598E-2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3.5" customHeight="1" x14ac:dyDescent="0.25">
      <c r="A31" s="14" t="s">
        <v>47</v>
      </c>
      <c r="B31" s="1" t="s">
        <v>7</v>
      </c>
      <c r="C31" s="17">
        <v>63191</v>
      </c>
      <c r="D31" s="6">
        <f t="shared" si="5"/>
        <v>4.3185109403051682E-2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3.5" customHeight="1" x14ac:dyDescent="0.25">
      <c r="A32" s="14" t="s">
        <v>48</v>
      </c>
      <c r="B32" s="1" t="s">
        <v>7</v>
      </c>
      <c r="C32" s="17">
        <v>36318</v>
      </c>
      <c r="D32" s="6">
        <f t="shared" si="5"/>
        <v>2.4819939600576522E-2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5" customHeight="1" x14ac:dyDescent="0.25">
      <c r="A33" s="14" t="s">
        <v>49</v>
      </c>
      <c r="B33" s="1" t="s">
        <v>7</v>
      </c>
      <c r="C33" s="17">
        <v>3272</v>
      </c>
      <c r="D33" s="6">
        <f t="shared" si="5"/>
        <v>2.2361044763777294E-3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3.5" customHeight="1" x14ac:dyDescent="0.25">
      <c r="A34" s="14" t="s">
        <v>50</v>
      </c>
      <c r="B34" s="1" t="s">
        <v>7</v>
      </c>
      <c r="C34" s="17">
        <v>24430</v>
      </c>
      <c r="D34" s="6">
        <f t="shared" si="5"/>
        <v>1.6695608911341055E-2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3.5" customHeight="1" x14ac:dyDescent="0.25">
      <c r="A35" s="14" t="s">
        <v>51</v>
      </c>
      <c r="B35" s="1" t="s">
        <v>7</v>
      </c>
      <c r="C35" s="17">
        <v>98837</v>
      </c>
      <c r="D35" s="6">
        <f t="shared" si="5"/>
        <v>6.754580016251395E-2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customHeight="1" x14ac:dyDescent="0.25">
      <c r="A36" s="14" t="s">
        <v>52</v>
      </c>
      <c r="B36" s="1" t="s">
        <v>7</v>
      </c>
      <c r="C36" s="17">
        <v>24935</v>
      </c>
      <c r="D36" s="6">
        <f t="shared" si="5"/>
        <v>1.7040728948190306E-2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3.5" customHeight="1" x14ac:dyDescent="0.25">
      <c r="A37" s="14" t="s">
        <v>53</v>
      </c>
      <c r="B37" s="1" t="s">
        <v>6</v>
      </c>
      <c r="C37" s="17">
        <v>32825</v>
      </c>
      <c r="D37" s="6">
        <f t="shared" si="5"/>
        <v>2.2432802395201398E-2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.5" customHeight="1" x14ac:dyDescent="0.25">
      <c r="A38" s="14" t="s">
        <v>54</v>
      </c>
      <c r="B38" s="1" t="s">
        <v>6</v>
      </c>
      <c r="C38" s="17">
        <v>2975</v>
      </c>
      <c r="D38" s="6">
        <f t="shared" si="5"/>
        <v>2.0331328903495554E-3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3.5" customHeight="1" x14ac:dyDescent="0.25">
      <c r="A39" s="14" t="s">
        <v>55</v>
      </c>
      <c r="B39" s="1" t="s">
        <v>7</v>
      </c>
      <c r="C39" s="17">
        <v>36520</v>
      </c>
      <c r="D39" s="6">
        <f t="shared" si="5"/>
        <v>2.4957987615316223E-2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3.5" customHeight="1" x14ac:dyDescent="0.25">
      <c r="A40" s="14" t="s">
        <v>56</v>
      </c>
      <c r="B40" s="1" t="s">
        <v>6</v>
      </c>
      <c r="C40" s="17">
        <v>132264</v>
      </c>
      <c r="D40" s="6">
        <f t="shared" si="5"/>
        <v>9.0390012977880199E-2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3.5" customHeight="1" x14ac:dyDescent="0.25">
      <c r="A41" s="14" t="s">
        <v>57</v>
      </c>
      <c r="B41" s="1" t="s">
        <v>6</v>
      </c>
      <c r="C41" s="17">
        <v>5967</v>
      </c>
      <c r="D41" s="6">
        <f t="shared" si="5"/>
        <v>4.0778836829296798E-3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3.5" customHeight="1" x14ac:dyDescent="0.25">
      <c r="A42" s="14" t="s">
        <v>58</v>
      </c>
      <c r="B42" s="1" t="s">
        <v>7</v>
      </c>
      <c r="C42" s="17">
        <v>44000</v>
      </c>
      <c r="D42" s="6">
        <f t="shared" si="5"/>
        <v>3.0069864596766534E-2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3.5" customHeight="1" x14ac:dyDescent="0.25">
      <c r="A43" s="14" t="s">
        <v>59</v>
      </c>
      <c r="B43" s="1" t="s">
        <v>7</v>
      </c>
      <c r="C43" s="17">
        <v>105441</v>
      </c>
      <c r="D43" s="6">
        <f t="shared" si="5"/>
        <v>7.2059013476083178E-2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3.5" customHeight="1" x14ac:dyDescent="0.25">
      <c r="A44" s="14" t="s">
        <v>60</v>
      </c>
      <c r="B44" s="1" t="s">
        <v>8</v>
      </c>
      <c r="C44" s="17">
        <v>14858</v>
      </c>
      <c r="D44" s="6">
        <f t="shared" si="5"/>
        <v>1.0154046549517208E-2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3.5" customHeight="1" x14ac:dyDescent="0.25">
      <c r="A45" s="14" t="s">
        <v>32</v>
      </c>
      <c r="B45" s="1" t="s">
        <v>8</v>
      </c>
      <c r="C45" s="17">
        <v>108834</v>
      </c>
      <c r="D45" s="6">
        <f t="shared" si="5"/>
        <v>7.4377810080102025E-2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3.5" customHeight="1" x14ac:dyDescent="0.25">
      <c r="A46" s="14" t="s">
        <v>61</v>
      </c>
      <c r="B46" s="1" t="s">
        <v>8</v>
      </c>
      <c r="C46" s="17">
        <v>23856</v>
      </c>
      <c r="D46" s="6">
        <f t="shared" si="5"/>
        <v>1.6303333859555964E-2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3.5" customHeight="1" x14ac:dyDescent="0.25">
      <c r="A47" s="14" t="s">
        <v>62</v>
      </c>
      <c r="B47" s="1" t="s">
        <v>6</v>
      </c>
      <c r="C47" s="17">
        <v>100738</v>
      </c>
      <c r="D47" s="6">
        <f t="shared" si="5"/>
        <v>6.8844954994296978E-2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3.5" customHeight="1" x14ac:dyDescent="0.25">
      <c r="A48" s="14" t="s">
        <v>63</v>
      </c>
      <c r="B48" s="1" t="s">
        <v>6</v>
      </c>
      <c r="C48" s="17">
        <v>23020</v>
      </c>
      <c r="D48" s="6">
        <f t="shared" si="5"/>
        <v>1.5732006432217401E-2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3.5" customHeight="1" x14ac:dyDescent="0.25">
      <c r="A49" s="14" t="s">
        <v>64</v>
      </c>
      <c r="B49" s="1" t="s">
        <v>6</v>
      </c>
      <c r="C49" s="17">
        <v>5000</v>
      </c>
      <c r="D49" s="6">
        <f t="shared" si="5"/>
        <v>3.4170300678143788E-3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3.5" customHeight="1" x14ac:dyDescent="0.25">
      <c r="A50" s="14" t="s">
        <v>65</v>
      </c>
      <c r="B50" s="1" t="s">
        <v>8</v>
      </c>
      <c r="C50" s="17">
        <v>19738</v>
      </c>
      <c r="D50" s="6">
        <f t="shared" si="5"/>
        <v>1.3489067895704041E-2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.5" customHeight="1" x14ac:dyDescent="0.25">
      <c r="A51" s="14"/>
      <c r="B51" s="14"/>
      <c r="C51" s="1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3.5" customHeight="1" x14ac:dyDescent="0.25">
      <c r="A52" s="14"/>
      <c r="B52" s="15" t="s">
        <v>11</v>
      </c>
      <c r="C52" s="18">
        <f>SUM(C26:C51)</f>
        <v>1463259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3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3.5" customHeight="1" x14ac:dyDescent="0.25">
      <c r="A54" s="14"/>
      <c r="B54" s="15" t="s">
        <v>3</v>
      </c>
      <c r="C54" s="15" t="s">
        <v>4</v>
      </c>
      <c r="D54" s="20" t="s">
        <v>37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3.5" customHeight="1" x14ac:dyDescent="0.25">
      <c r="A55" s="14"/>
      <c r="B55" s="14" t="s">
        <v>6</v>
      </c>
      <c r="C55" s="21">
        <f t="shared" ref="C55:C57" si="6">SUMIFS($C$26:$C$50,$B$26:$B$50,B55)</f>
        <v>357794</v>
      </c>
      <c r="D55" s="22">
        <f t="shared" ref="D55:D57" si="7">C55/$C$52</f>
        <v>0.24451857121671555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3.5" customHeight="1" x14ac:dyDescent="0.25">
      <c r="A56" s="14"/>
      <c r="B56" s="37" t="s">
        <v>7</v>
      </c>
      <c r="C56" s="21">
        <f t="shared" si="6"/>
        <v>938179</v>
      </c>
      <c r="D56" s="22">
        <f t="shared" si="7"/>
        <v>0.64115717039840525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3.5" customHeight="1" x14ac:dyDescent="0.25">
      <c r="A57" s="14"/>
      <c r="B57" s="14" t="s">
        <v>8</v>
      </c>
      <c r="C57" s="21">
        <f t="shared" si="6"/>
        <v>167286</v>
      </c>
      <c r="D57" s="22">
        <f t="shared" si="7"/>
        <v>0.11432425838487924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3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3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3.5" customHeight="1" x14ac:dyDescent="0.3">
      <c r="A60" s="14"/>
      <c r="B60" s="25" t="s">
        <v>66</v>
      </c>
      <c r="C60" s="17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3.5" customHeight="1" x14ac:dyDescent="0.25">
      <c r="A61" s="14"/>
      <c r="B61" s="15" t="s">
        <v>3</v>
      </c>
      <c r="C61" s="15" t="s">
        <v>4</v>
      </c>
      <c r="D61" s="20" t="s">
        <v>37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3.5" customHeight="1" x14ac:dyDescent="0.25">
      <c r="A62" s="14"/>
      <c r="B62" s="14" t="s">
        <v>6</v>
      </c>
      <c r="C62" s="21">
        <f>(C18+C55)</f>
        <v>410255</v>
      </c>
      <c r="D62" s="22">
        <f t="shared" ref="D62:D64" si="8">C62/($C$15+$C$52)</f>
        <v>0.22326486808894133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3.5" customHeight="1" x14ac:dyDescent="0.25">
      <c r="A63" s="14"/>
      <c r="B63" s="14" t="s">
        <v>38</v>
      </c>
      <c r="C63" s="21">
        <f t="shared" ref="C63:C64" si="9">C19+C56</f>
        <v>1055180</v>
      </c>
      <c r="D63" s="22">
        <f t="shared" si="8"/>
        <v>0.57423949375410199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3.5" customHeight="1" x14ac:dyDescent="0.25">
      <c r="A64" s="14"/>
      <c r="B64" s="14" t="s">
        <v>8</v>
      </c>
      <c r="C64" s="21">
        <f t="shared" si="9"/>
        <v>372091</v>
      </c>
      <c r="D64" s="22">
        <f t="shared" si="8"/>
        <v>0.2024956381569567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3.5" customHeight="1" x14ac:dyDescent="0.25">
      <c r="A65" s="14"/>
      <c r="B65" s="15" t="s">
        <v>9</v>
      </c>
      <c r="C65" s="21">
        <f>C15+C52</f>
        <v>1837526</v>
      </c>
      <c r="D65" s="26">
        <v>1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.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3.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.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3.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3.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3.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3.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3.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3.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3.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3.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3.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3.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3.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3.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.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3.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.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3.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3.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3.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3.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3.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3.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3.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3.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3.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3.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3.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3.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3.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3.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3.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3.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3.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3.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3.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3.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3.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3.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3.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3.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3.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3.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3.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3.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3.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3.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3.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3.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3.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3.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3.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3.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3.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3.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3.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3.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3.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3.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3.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3.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3.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3.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3.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3.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3.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3.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3.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3.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3.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3.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3.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3.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3.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3.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3.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3.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3.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3.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3.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3.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3.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3.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3.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3.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3.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3.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3.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3.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3.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3.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3.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3.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3.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3.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3.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3.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3.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3.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3.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3.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3.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3.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3.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3.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3.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3.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3.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3.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3.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3.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3.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3.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3.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3.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3.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3.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3.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3.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3.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3.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3.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3.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3.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3.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3.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3.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3.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3.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3.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3.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3.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3.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3.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3.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3.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3.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3.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3.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3.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3.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3.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3.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3.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3.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3.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3.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3.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3.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3.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3.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3.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3.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3.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3.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3.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3.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3.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3.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3.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3.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3.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3.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3.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3.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3.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3.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3.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3.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3.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3.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3.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3.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3.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3.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3.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3.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3.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3.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3.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3.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3.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3.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3.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3.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3.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3.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3.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3.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3.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3.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3.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3.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3.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3.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3.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3.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3.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3.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3.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3.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3.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3.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3.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3.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3.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3.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3.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3.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3.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3.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3.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3.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3.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3.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3.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3.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3.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3.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3.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3.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3.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3.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3.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3.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3.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3.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3.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3.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3.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3.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3.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3.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3.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3.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3.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3.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3.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3.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3.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3.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3.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3.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3.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3.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3.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3.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3.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3.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3.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3.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3.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3.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3.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3.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3.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3.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3.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3.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3.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3.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3.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3.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3.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3.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3.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3.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3.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3.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3.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3.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3.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3.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3.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3.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3.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3.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3.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3.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3.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3.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3.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3.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3.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3.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3.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3.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3.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3.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3.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3.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3.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3.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3.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3.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3.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3.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3.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3.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3.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3.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3.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3.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3.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3.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3.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3.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3.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3.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3.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3.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3.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3.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3.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3.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3.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3.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3.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3.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3.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3.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3.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3.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3.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3.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3.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3.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3.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3.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3.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3.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3.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3.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3.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3.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3.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3.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3.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3.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3.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3.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3.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3.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3.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3.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3.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3.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3.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3.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3.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3.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3.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3.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3.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3.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3.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3.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3.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3.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3.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3.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3.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3.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3.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3.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3.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3.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3.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3.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3.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3.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3.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3.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3.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3.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3.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3.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3.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3.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3.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3.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3.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3.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3.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3.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3.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3.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3.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3.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3.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3.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3.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3.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3.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3.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3.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3.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3.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3.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3.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3.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3.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3.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3.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3.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3.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3.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3.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3.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3.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3.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3.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3.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3.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3.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3.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3.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3.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3.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3.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3.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3.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3.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3.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3.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3.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3.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3.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3.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3.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3.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3.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3.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3.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3.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3.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3.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3.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3.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3.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3.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3.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3.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3.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3.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3.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3.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3.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3.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3.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3.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3.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3.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3.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3.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3.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3.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3.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3.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3.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3.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3.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3.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3.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3.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3.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3.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3.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3.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3.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3.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3.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3.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3.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3.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3.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3.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3.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3.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3.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3.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3.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3.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3.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3.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3.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3.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3.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3.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3.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3.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3.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3.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3.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3.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3.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3.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3.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3.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3.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3.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3.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3.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3.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3.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3.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3.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3.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3.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3.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3.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3.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3.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3.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3.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3.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3.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3.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3.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3.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3.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3.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3.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3.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3.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3.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3.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3.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3.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3.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3.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3.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3.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3.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3.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3.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3.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3.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3.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3.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3.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3.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3.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3.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3.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3.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3.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3.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3.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3.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3.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3.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3.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3.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3.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3.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3.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3.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3.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3.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3.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3.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3.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3.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3.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3.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3.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3.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3.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3.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3.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3.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3.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3.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3.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3.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3.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3.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3.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3.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3.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3.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3.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3.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3.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3.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3.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3.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3.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3.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3.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3.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3.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3.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3.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3.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3.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3.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3.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3.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3.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3.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3.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3.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3.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3.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3.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3.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3.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3.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3.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3.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3.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3.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3.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3.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3.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3.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3.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3.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3.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3.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3.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3.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3.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3.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3.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3.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3.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3.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3.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3.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3.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3.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3.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3.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3.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3.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3.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3.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3.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3.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3.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3.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3.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3.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3.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3.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3.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3.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3.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3.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3.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3.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3.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3.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3.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3.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3.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3.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3.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3.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3.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3.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3.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3.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3.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3.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3.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3.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3.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3.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3.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3.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3.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3.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3.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3.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3.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3.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3.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3.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3.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3.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3.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3.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3.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3.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3.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3.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3.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3.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3.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3.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3.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3.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3.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3.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3.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3.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3.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3.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3.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3.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3.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3.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3.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3.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3.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3.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3.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3.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3.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3.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3.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3.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3.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3.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3.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3.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3.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3.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3.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3.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3.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3.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3.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3.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3.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3.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3.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3.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3.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3.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3.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3.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3.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3.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3.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3.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3.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3.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3.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3.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3.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3.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3.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3.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3.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3.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3.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3.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3.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3.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3.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3.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3.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3.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3.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3.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3.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3.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3.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3.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3.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3.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3.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3.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3.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3.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3.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3.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3.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3.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3.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3.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3.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3.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3.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3.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3.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3.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3.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3.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3.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3.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3.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3.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3.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3.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3.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3.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3.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3.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3.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3.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3.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3.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3.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3.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3.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3.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3.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3.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3.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3.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3.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3.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3.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3.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3.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3.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3.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3.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3.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3.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3.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3.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3.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3.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3.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3.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3.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3.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3.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3.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3.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3.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3.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3.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3.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3.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3.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3.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3.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3.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3.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3.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3.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3.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3.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3.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3.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3.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3.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3.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3.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3.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3.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3.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3.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3.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3.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3.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3.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3.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3.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3.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3.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3.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3.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3.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3.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3.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3.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3.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3.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3.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3.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3.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3.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3.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3.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3.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3.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3.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3.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3.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3.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3.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3.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3.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3.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3.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3.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3.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3.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3.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3.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3.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3.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3.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3.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3.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3.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3.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3.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3.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3.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3.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3.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3.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3.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3.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3.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3.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3.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3.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3.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3.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3.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3.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3.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3.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3.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3.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3.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3.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3.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3.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3.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3.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3.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3.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3.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3.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3.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3.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3.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3.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3.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3.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3.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3.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dataValidations count="1">
    <dataValidation type="list" allowBlank="1" showErrorMessage="1" sqref="B3:B4 B8:B13 B30 B37:B38 B40:B41 B44:B50" xr:uid="{00000000-0002-0000-0100-000000000000}">
      <formula1>$F$3:$F$5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00"/>
  <sheetViews>
    <sheetView workbookViewId="0">
      <selection activeCell="C12" sqref="C12"/>
    </sheetView>
  </sheetViews>
  <sheetFormatPr defaultColWidth="12.6640625" defaultRowHeight="15" customHeight="1" x14ac:dyDescent="0.25"/>
  <cols>
    <col min="1" max="1" width="37.6640625" customWidth="1"/>
    <col min="2" max="2" width="14.6640625" customWidth="1"/>
    <col min="3" max="3" width="28.77734375" customWidth="1"/>
    <col min="4" max="4" width="19.77734375" customWidth="1"/>
  </cols>
  <sheetData>
    <row r="1" spans="1:6" ht="15.75" customHeight="1" x14ac:dyDescent="0.25">
      <c r="A1" s="27" t="s">
        <v>67</v>
      </c>
      <c r="B1" s="28">
        <v>3391996</v>
      </c>
      <c r="F1" s="16" t="s">
        <v>68</v>
      </c>
    </row>
    <row r="2" spans="1:6" ht="15.75" customHeight="1" x14ac:dyDescent="0.25">
      <c r="A2" s="27" t="s">
        <v>69</v>
      </c>
      <c r="B2" s="28">
        <v>2670415</v>
      </c>
      <c r="F2" s="1" t="s">
        <v>6</v>
      </c>
    </row>
    <row r="3" spans="1:6" ht="15.75" customHeight="1" x14ac:dyDescent="0.25">
      <c r="A3" s="27" t="s">
        <v>70</v>
      </c>
      <c r="B3" s="28">
        <v>721581</v>
      </c>
      <c r="C3" s="1" t="s">
        <v>71</v>
      </c>
      <c r="F3" s="1" t="s">
        <v>7</v>
      </c>
    </row>
    <row r="4" spans="1:6" ht="15.75" customHeight="1" x14ac:dyDescent="0.25">
      <c r="C4" s="29"/>
      <c r="F4" s="1" t="s">
        <v>8</v>
      </c>
    </row>
    <row r="5" spans="1:6" ht="15.75" customHeight="1" x14ac:dyDescent="0.25">
      <c r="B5" s="28"/>
    </row>
    <row r="6" spans="1:6" ht="15.75" customHeight="1" x14ac:dyDescent="0.25">
      <c r="A6" s="1" t="s">
        <v>72</v>
      </c>
      <c r="B6" s="1" t="s">
        <v>4</v>
      </c>
      <c r="C6" s="1" t="s">
        <v>73</v>
      </c>
      <c r="D6" s="1" t="s">
        <v>74</v>
      </c>
    </row>
    <row r="7" spans="1:6" ht="15.75" customHeight="1" x14ac:dyDescent="0.25">
      <c r="A7" s="1" t="s">
        <v>75</v>
      </c>
      <c r="B7" s="28">
        <v>489254</v>
      </c>
      <c r="C7" s="1" t="s">
        <v>7</v>
      </c>
      <c r="D7" s="1"/>
    </row>
    <row r="8" spans="1:6" ht="15.75" customHeight="1" x14ac:dyDescent="0.25">
      <c r="A8" s="38" t="s">
        <v>129</v>
      </c>
      <c r="B8" s="28"/>
      <c r="C8" s="1"/>
      <c r="D8" s="1"/>
    </row>
    <row r="9" spans="1:6" ht="15.75" customHeight="1" x14ac:dyDescent="0.25">
      <c r="A9" s="38" t="s">
        <v>76</v>
      </c>
      <c r="B9" s="28"/>
      <c r="C9" s="1"/>
      <c r="D9" s="1"/>
    </row>
    <row r="10" spans="1:6" ht="15.75" customHeight="1" x14ac:dyDescent="0.25">
      <c r="A10" s="1" t="s">
        <v>77</v>
      </c>
      <c r="B10" s="28">
        <v>38780</v>
      </c>
      <c r="C10" s="1" t="s">
        <v>6</v>
      </c>
      <c r="D10" s="1"/>
    </row>
    <row r="11" spans="1:6" ht="15.75" customHeight="1" x14ac:dyDescent="0.25">
      <c r="A11" s="1" t="s">
        <v>78</v>
      </c>
      <c r="B11" s="28">
        <v>249611</v>
      </c>
      <c r="C11" s="1" t="s">
        <v>7</v>
      </c>
      <c r="D11" s="1"/>
    </row>
    <row r="12" spans="1:6" ht="15.75" customHeight="1" x14ac:dyDescent="0.25">
      <c r="A12" s="38" t="s">
        <v>130</v>
      </c>
      <c r="B12" s="28" t="s">
        <v>79</v>
      </c>
      <c r="C12" s="1"/>
      <c r="D12" s="1"/>
    </row>
    <row r="13" spans="1:6" ht="15.75" customHeight="1" x14ac:dyDescent="0.25">
      <c r="A13" s="1" t="s">
        <v>80</v>
      </c>
      <c r="B13" s="28">
        <v>1999</v>
      </c>
      <c r="C13" s="1" t="s">
        <v>6</v>
      </c>
      <c r="D13" s="1"/>
    </row>
    <row r="14" spans="1:6" ht="15.75" customHeight="1" x14ac:dyDescent="0.25">
      <c r="A14" s="1" t="s">
        <v>81</v>
      </c>
      <c r="B14" s="28">
        <v>80945</v>
      </c>
      <c r="C14" s="1" t="s">
        <v>6</v>
      </c>
      <c r="D14" s="1"/>
    </row>
    <row r="15" spans="1:6" ht="15.75" customHeight="1" x14ac:dyDescent="0.25">
      <c r="A15" s="1" t="s">
        <v>82</v>
      </c>
      <c r="B15" s="28">
        <v>19050</v>
      </c>
      <c r="C15" s="1" t="s">
        <v>6</v>
      </c>
      <c r="D15" s="1"/>
    </row>
    <row r="16" spans="1:6" ht="15.75" customHeight="1" x14ac:dyDescent="0.25">
      <c r="A16" s="1" t="s">
        <v>83</v>
      </c>
      <c r="B16" s="28">
        <v>4390</v>
      </c>
      <c r="C16" s="1" t="s">
        <v>6</v>
      </c>
      <c r="D16" s="1" t="s">
        <v>84</v>
      </c>
    </row>
    <row r="17" spans="1:4" ht="15.75" customHeight="1" x14ac:dyDescent="0.25">
      <c r="A17" s="1" t="s">
        <v>85</v>
      </c>
      <c r="B17" s="28">
        <v>5850</v>
      </c>
      <c r="C17" s="1" t="s">
        <v>6</v>
      </c>
      <c r="D17" s="1"/>
    </row>
    <row r="18" spans="1:4" ht="15.75" customHeight="1" x14ac:dyDescent="0.25">
      <c r="A18" s="1" t="s">
        <v>86</v>
      </c>
      <c r="B18" s="28">
        <v>90180</v>
      </c>
      <c r="C18" s="1" t="s">
        <v>6</v>
      </c>
      <c r="D18" s="1"/>
    </row>
    <row r="19" spans="1:4" ht="15.75" customHeight="1" x14ac:dyDescent="0.25">
      <c r="A19" s="1" t="s">
        <v>87</v>
      </c>
      <c r="B19" s="28">
        <v>20000</v>
      </c>
      <c r="C19" s="1" t="s">
        <v>6</v>
      </c>
      <c r="D19" s="1"/>
    </row>
    <row r="20" spans="1:4" ht="15.75" customHeight="1" x14ac:dyDescent="0.25">
      <c r="A20" s="1" t="s">
        <v>88</v>
      </c>
      <c r="B20" s="28">
        <v>4334</v>
      </c>
      <c r="C20" s="1" t="s">
        <v>7</v>
      </c>
      <c r="D20" s="1"/>
    </row>
    <row r="21" spans="1:4" ht="15.75" customHeight="1" x14ac:dyDescent="0.25">
      <c r="A21" s="1" t="s">
        <v>89</v>
      </c>
      <c r="B21" s="28">
        <v>17211</v>
      </c>
      <c r="C21" s="1" t="s">
        <v>7</v>
      </c>
      <c r="D21" s="1"/>
    </row>
    <row r="22" spans="1:4" ht="15.75" customHeight="1" x14ac:dyDescent="0.25">
      <c r="A22" s="1" t="s">
        <v>90</v>
      </c>
      <c r="B22" s="28">
        <v>5800</v>
      </c>
      <c r="C22" s="1" t="s">
        <v>7</v>
      </c>
      <c r="D22" s="1"/>
    </row>
    <row r="23" spans="1:4" ht="15.75" customHeight="1" x14ac:dyDescent="0.25">
      <c r="A23" s="1" t="s">
        <v>91</v>
      </c>
      <c r="B23" s="28">
        <v>39466</v>
      </c>
      <c r="C23" s="1" t="s">
        <v>7</v>
      </c>
      <c r="D23" s="1"/>
    </row>
    <row r="24" spans="1:4" ht="15.75" customHeight="1" x14ac:dyDescent="0.25">
      <c r="A24" s="1" t="s">
        <v>92</v>
      </c>
      <c r="B24" s="28">
        <v>54000</v>
      </c>
      <c r="C24" s="1" t="s">
        <v>7</v>
      </c>
      <c r="D24" s="1"/>
    </row>
    <row r="25" spans="1:4" ht="15.75" customHeight="1" x14ac:dyDescent="0.25">
      <c r="A25" s="1" t="s">
        <v>93</v>
      </c>
      <c r="B25" s="28">
        <v>5287</v>
      </c>
      <c r="C25" s="1" t="s">
        <v>6</v>
      </c>
      <c r="D25" s="1"/>
    </row>
    <row r="26" spans="1:4" ht="15.75" customHeight="1" x14ac:dyDescent="0.25">
      <c r="A26" s="1" t="s">
        <v>94</v>
      </c>
      <c r="B26" s="28">
        <v>321159</v>
      </c>
      <c r="C26" s="1" t="s">
        <v>7</v>
      </c>
      <c r="D26" s="1"/>
    </row>
    <row r="27" spans="1:4" ht="15.75" customHeight="1" x14ac:dyDescent="0.25">
      <c r="A27" s="1" t="s">
        <v>95</v>
      </c>
      <c r="B27" s="28">
        <v>400000</v>
      </c>
      <c r="C27" s="1" t="s">
        <v>7</v>
      </c>
      <c r="D27" s="1"/>
    </row>
    <row r="28" spans="1:4" ht="15.75" customHeight="1" x14ac:dyDescent="0.25">
      <c r="A28" s="1" t="s">
        <v>96</v>
      </c>
      <c r="B28" s="28">
        <v>3518</v>
      </c>
      <c r="C28" s="1" t="s">
        <v>7</v>
      </c>
      <c r="D28" s="1"/>
    </row>
    <row r="29" spans="1:4" ht="15.75" customHeight="1" x14ac:dyDescent="0.25">
      <c r="A29" s="1" t="s">
        <v>97</v>
      </c>
      <c r="B29" s="28">
        <v>82412</v>
      </c>
      <c r="C29" s="1" t="s">
        <v>7</v>
      </c>
      <c r="D29" s="1"/>
    </row>
    <row r="30" spans="1:4" ht="15.75" customHeight="1" x14ac:dyDescent="0.25">
      <c r="A30" s="1" t="s">
        <v>98</v>
      </c>
      <c r="B30" s="28">
        <v>20996</v>
      </c>
      <c r="C30" s="1" t="s">
        <v>8</v>
      </c>
      <c r="D30" s="1"/>
    </row>
    <row r="31" spans="1:4" ht="15.75" customHeight="1" x14ac:dyDescent="0.25">
      <c r="A31" s="1" t="s">
        <v>99</v>
      </c>
      <c r="B31" s="28">
        <v>234393</v>
      </c>
      <c r="C31" s="1" t="s">
        <v>8</v>
      </c>
      <c r="D31" s="1" t="s">
        <v>100</v>
      </c>
    </row>
    <row r="32" spans="1:4" ht="15.75" customHeight="1" x14ac:dyDescent="0.25">
      <c r="A32" s="1" t="s">
        <v>101</v>
      </c>
      <c r="B32" s="28">
        <v>3114</v>
      </c>
      <c r="C32" s="1" t="s">
        <v>8</v>
      </c>
      <c r="D32" s="1"/>
    </row>
    <row r="33" spans="1:4" ht="15.75" customHeight="1" x14ac:dyDescent="0.25">
      <c r="A33" s="1" t="s">
        <v>102</v>
      </c>
      <c r="B33" s="28">
        <v>3392</v>
      </c>
      <c r="C33" s="1" t="s">
        <v>8</v>
      </c>
      <c r="D33" s="1"/>
    </row>
    <row r="34" spans="1:4" ht="15.75" customHeight="1" x14ac:dyDescent="0.25">
      <c r="A34" s="1" t="s">
        <v>103</v>
      </c>
      <c r="B34" s="28">
        <v>3543</v>
      </c>
      <c r="C34" s="1" t="s">
        <v>8</v>
      </c>
      <c r="D34" s="1"/>
    </row>
    <row r="35" spans="1:4" ht="15.75" customHeight="1" x14ac:dyDescent="0.25">
      <c r="A35" s="1" t="s">
        <v>104</v>
      </c>
      <c r="B35" s="28">
        <v>38735</v>
      </c>
      <c r="C35" s="1" t="s">
        <v>8</v>
      </c>
      <c r="D35" s="1"/>
    </row>
    <row r="36" spans="1:4" ht="15.75" customHeight="1" x14ac:dyDescent="0.25">
      <c r="A36" s="1" t="s">
        <v>105</v>
      </c>
      <c r="B36" s="28"/>
      <c r="C36" s="1"/>
      <c r="D36" s="1"/>
    </row>
    <row r="37" spans="1:4" ht="15.75" customHeight="1" x14ac:dyDescent="0.25">
      <c r="A37" s="1" t="s">
        <v>106</v>
      </c>
      <c r="B37" s="28">
        <v>3500</v>
      </c>
      <c r="C37" s="1" t="s">
        <v>6</v>
      </c>
      <c r="D37" s="1" t="s">
        <v>107</v>
      </c>
    </row>
    <row r="38" spans="1:4" ht="15.75" customHeight="1" x14ac:dyDescent="0.25">
      <c r="A38" s="1" t="s">
        <v>108</v>
      </c>
      <c r="B38" s="28">
        <v>45820</v>
      </c>
      <c r="C38" s="1" t="s">
        <v>7</v>
      </c>
      <c r="D38" s="1"/>
    </row>
    <row r="39" spans="1:4" ht="15.75" customHeight="1" x14ac:dyDescent="0.25">
      <c r="A39" s="1" t="s">
        <v>109</v>
      </c>
      <c r="B39" s="28">
        <v>9986</v>
      </c>
      <c r="C39" s="1" t="s">
        <v>7</v>
      </c>
      <c r="D39" s="1"/>
    </row>
    <row r="40" spans="1:4" ht="15.75" customHeight="1" x14ac:dyDescent="0.25">
      <c r="A40" s="1" t="s">
        <v>110</v>
      </c>
      <c r="B40" s="28">
        <v>200000</v>
      </c>
      <c r="C40" s="1" t="s">
        <v>6</v>
      </c>
      <c r="D40" s="1"/>
    </row>
    <row r="41" spans="1:4" ht="15.75" customHeight="1" x14ac:dyDescent="0.25">
      <c r="A41" s="1" t="s">
        <v>111</v>
      </c>
      <c r="B41" s="28">
        <v>2055</v>
      </c>
      <c r="C41" s="1" t="s">
        <v>6</v>
      </c>
      <c r="D41" s="1"/>
    </row>
    <row r="42" spans="1:4" ht="15.75" customHeight="1" x14ac:dyDescent="0.25">
      <c r="A42" s="1" t="s">
        <v>112</v>
      </c>
      <c r="B42" s="28">
        <v>9973</v>
      </c>
      <c r="C42" s="1" t="s">
        <v>8</v>
      </c>
      <c r="D42" s="1"/>
    </row>
    <row r="43" spans="1:4" ht="15.75" customHeight="1" x14ac:dyDescent="0.25">
      <c r="A43" s="1" t="s">
        <v>113</v>
      </c>
      <c r="B43" s="28">
        <v>12000</v>
      </c>
      <c r="C43" s="1" t="s">
        <v>8</v>
      </c>
      <c r="D43" s="1"/>
    </row>
    <row r="44" spans="1:4" ht="15.75" customHeight="1" x14ac:dyDescent="0.25">
      <c r="A44" s="1" t="s">
        <v>114</v>
      </c>
      <c r="B44" s="28">
        <v>9200</v>
      </c>
      <c r="C44" s="1" t="s">
        <v>7</v>
      </c>
      <c r="D44" s="1"/>
    </row>
    <row r="45" spans="1:4" ht="15.75" customHeight="1" x14ac:dyDescent="0.25">
      <c r="A45" s="1" t="s">
        <v>115</v>
      </c>
      <c r="B45" s="28">
        <v>140462</v>
      </c>
      <c r="C45" s="1" t="s">
        <v>6</v>
      </c>
      <c r="D45" s="1"/>
    </row>
    <row r="46" spans="1:4" ht="15.75" customHeight="1" x14ac:dyDescent="0.25">
      <c r="A46" s="1" t="s">
        <v>116</v>
      </c>
      <c r="B46" s="28">
        <v>2670415</v>
      </c>
      <c r="C46" s="1"/>
      <c r="D46" s="1"/>
    </row>
    <row r="47" spans="1:4" ht="15.75" customHeight="1" x14ac:dyDescent="0.25">
      <c r="A47" s="16"/>
      <c r="B47" s="28"/>
    </row>
    <row r="48" spans="1:4" ht="15.75" customHeight="1" x14ac:dyDescent="0.25">
      <c r="A48" s="16" t="s">
        <v>13</v>
      </c>
      <c r="B48" s="27" t="s">
        <v>4</v>
      </c>
      <c r="C48" s="16" t="s">
        <v>24</v>
      </c>
    </row>
    <row r="49" spans="1:4" ht="15.75" customHeight="1" x14ac:dyDescent="0.25">
      <c r="A49" s="1" t="s">
        <v>6</v>
      </c>
      <c r="B49" s="28">
        <v>612498</v>
      </c>
      <c r="C49" s="30">
        <v>0.22936434973590247</v>
      </c>
      <c r="D49" s="30"/>
    </row>
    <row r="50" spans="1:4" ht="15.75" customHeight="1" x14ac:dyDescent="0.25">
      <c r="A50" s="1" t="s">
        <v>7</v>
      </c>
      <c r="B50" s="28">
        <v>1731771</v>
      </c>
      <c r="C50" s="30">
        <v>0.64850257357002561</v>
      </c>
      <c r="D50" s="30"/>
    </row>
    <row r="51" spans="1:4" ht="15.75" customHeight="1" x14ac:dyDescent="0.25">
      <c r="A51" s="1" t="s">
        <v>8</v>
      </c>
      <c r="B51" s="28">
        <v>326146</v>
      </c>
      <c r="C51" s="30">
        <v>0.12213307669407189</v>
      </c>
      <c r="D51" s="30"/>
    </row>
    <row r="52" spans="1:4" ht="15.75" customHeight="1" x14ac:dyDescent="0.25">
      <c r="A52" s="1"/>
      <c r="B52" s="28"/>
    </row>
    <row r="53" spans="1:4" ht="15.75" customHeight="1" x14ac:dyDescent="0.25">
      <c r="A53" s="16"/>
      <c r="B53" s="28"/>
    </row>
    <row r="54" spans="1:4" ht="15.75" customHeight="1" x14ac:dyDescent="0.25">
      <c r="A54" s="16"/>
      <c r="B54" s="28"/>
    </row>
    <row r="55" spans="1:4" ht="15.75" customHeight="1" x14ac:dyDescent="0.25">
      <c r="A55" s="16"/>
      <c r="B55" s="28"/>
    </row>
    <row r="56" spans="1:4" ht="15.75" customHeight="1" x14ac:dyDescent="0.25">
      <c r="A56" s="16"/>
      <c r="B56" s="28"/>
    </row>
    <row r="57" spans="1:4" ht="15.75" customHeight="1" x14ac:dyDescent="0.25">
      <c r="A57" s="16"/>
      <c r="B57" s="28"/>
    </row>
    <row r="58" spans="1:4" ht="15.75" customHeight="1" x14ac:dyDescent="0.25">
      <c r="B58" s="28"/>
    </row>
    <row r="59" spans="1:4" ht="15.75" customHeight="1" x14ac:dyDescent="0.25">
      <c r="B59" s="28"/>
    </row>
    <row r="60" spans="1:4" ht="15.75" customHeight="1" x14ac:dyDescent="0.25">
      <c r="B60" s="28"/>
    </row>
    <row r="61" spans="1:4" ht="15.75" customHeight="1" x14ac:dyDescent="0.25">
      <c r="B61" s="28"/>
    </row>
    <row r="62" spans="1:4" ht="15.75" customHeight="1" x14ac:dyDescent="0.25">
      <c r="B62" s="28"/>
    </row>
    <row r="63" spans="1:4" ht="15.75" customHeight="1" x14ac:dyDescent="0.25">
      <c r="B63" s="28"/>
    </row>
    <row r="64" spans="1:4" ht="15.75" customHeight="1" x14ac:dyDescent="0.25">
      <c r="B64" s="28"/>
    </row>
    <row r="65" spans="2:2" ht="15.75" customHeight="1" x14ac:dyDescent="0.25">
      <c r="B65" s="28"/>
    </row>
    <row r="66" spans="2:2" ht="15.75" customHeight="1" x14ac:dyDescent="0.25">
      <c r="B66" s="28"/>
    </row>
    <row r="67" spans="2:2" ht="15.75" customHeight="1" x14ac:dyDescent="0.25">
      <c r="B67" s="28"/>
    </row>
    <row r="68" spans="2:2" ht="15.75" customHeight="1" x14ac:dyDescent="0.25">
      <c r="B68" s="28"/>
    </row>
    <row r="69" spans="2:2" ht="15.75" customHeight="1" x14ac:dyDescent="0.25">
      <c r="B69" s="28"/>
    </row>
    <row r="70" spans="2:2" ht="15.75" customHeight="1" x14ac:dyDescent="0.25">
      <c r="B70" s="28"/>
    </row>
    <row r="71" spans="2:2" ht="15.75" customHeight="1" x14ac:dyDescent="0.25">
      <c r="B71" s="28"/>
    </row>
    <row r="72" spans="2:2" ht="15.75" customHeight="1" x14ac:dyDescent="0.25">
      <c r="B72" s="28"/>
    </row>
    <row r="73" spans="2:2" ht="15.75" customHeight="1" x14ac:dyDescent="0.25">
      <c r="B73" s="28"/>
    </row>
    <row r="74" spans="2:2" ht="15.75" customHeight="1" x14ac:dyDescent="0.25">
      <c r="B74" s="28"/>
    </row>
    <row r="75" spans="2:2" ht="15.75" customHeight="1" x14ac:dyDescent="0.25">
      <c r="B75" s="28"/>
    </row>
    <row r="76" spans="2:2" ht="15.75" customHeight="1" x14ac:dyDescent="0.25">
      <c r="B76" s="28"/>
    </row>
    <row r="77" spans="2:2" ht="15.75" customHeight="1" x14ac:dyDescent="0.25">
      <c r="B77" s="28"/>
    </row>
    <row r="78" spans="2:2" ht="15.75" customHeight="1" x14ac:dyDescent="0.25">
      <c r="B78" s="28"/>
    </row>
    <row r="79" spans="2:2" ht="15.75" customHeight="1" x14ac:dyDescent="0.25">
      <c r="B79" s="28"/>
    </row>
    <row r="80" spans="2:2" ht="15.75" customHeight="1" x14ac:dyDescent="0.25">
      <c r="B80" s="28"/>
    </row>
    <row r="81" spans="2:2" ht="15.75" customHeight="1" x14ac:dyDescent="0.25">
      <c r="B81" s="28"/>
    </row>
    <row r="82" spans="2:2" ht="15.75" customHeight="1" x14ac:dyDescent="0.25">
      <c r="B82" s="28"/>
    </row>
    <row r="83" spans="2:2" ht="15.75" customHeight="1" x14ac:dyDescent="0.25">
      <c r="B83" s="28"/>
    </row>
    <row r="84" spans="2:2" ht="15.75" customHeight="1" x14ac:dyDescent="0.25">
      <c r="B84" s="28"/>
    </row>
    <row r="85" spans="2:2" ht="15.75" customHeight="1" x14ac:dyDescent="0.25">
      <c r="B85" s="28"/>
    </row>
    <row r="86" spans="2:2" ht="15.75" customHeight="1" x14ac:dyDescent="0.25">
      <c r="B86" s="28"/>
    </row>
    <row r="87" spans="2:2" ht="15.75" customHeight="1" x14ac:dyDescent="0.25">
      <c r="B87" s="28"/>
    </row>
    <row r="88" spans="2:2" ht="15.75" customHeight="1" x14ac:dyDescent="0.25">
      <c r="B88" s="28"/>
    </row>
    <row r="89" spans="2:2" ht="15.75" customHeight="1" x14ac:dyDescent="0.25">
      <c r="B89" s="28"/>
    </row>
    <row r="90" spans="2:2" ht="15.75" customHeight="1" x14ac:dyDescent="0.25">
      <c r="B90" s="28"/>
    </row>
    <row r="91" spans="2:2" ht="15.75" customHeight="1" x14ac:dyDescent="0.25">
      <c r="B91" s="28"/>
    </row>
    <row r="92" spans="2:2" ht="15.75" customHeight="1" x14ac:dyDescent="0.25">
      <c r="B92" s="28"/>
    </row>
    <row r="93" spans="2:2" ht="15.75" customHeight="1" x14ac:dyDescent="0.25">
      <c r="B93" s="28"/>
    </row>
    <row r="94" spans="2:2" ht="15.75" customHeight="1" x14ac:dyDescent="0.25">
      <c r="B94" s="28"/>
    </row>
    <row r="95" spans="2:2" ht="15.75" customHeight="1" x14ac:dyDescent="0.25">
      <c r="B95" s="28"/>
    </row>
    <row r="96" spans="2:2" ht="15.75" customHeight="1" x14ac:dyDescent="0.25">
      <c r="B96" s="28"/>
    </row>
    <row r="97" spans="2:2" ht="15.75" customHeight="1" x14ac:dyDescent="0.25">
      <c r="B97" s="28"/>
    </row>
    <row r="98" spans="2:2" ht="15.75" customHeight="1" x14ac:dyDescent="0.25">
      <c r="B98" s="28"/>
    </row>
    <row r="99" spans="2:2" ht="15.75" customHeight="1" x14ac:dyDescent="0.25">
      <c r="B99" s="28"/>
    </row>
    <row r="100" spans="2:2" ht="15.75" customHeight="1" x14ac:dyDescent="0.25">
      <c r="B100" s="28"/>
    </row>
    <row r="101" spans="2:2" ht="15.75" customHeight="1" x14ac:dyDescent="0.25">
      <c r="B101" s="28"/>
    </row>
    <row r="102" spans="2:2" ht="15.75" customHeight="1" x14ac:dyDescent="0.25">
      <c r="B102" s="28"/>
    </row>
    <row r="103" spans="2:2" ht="15.75" customHeight="1" x14ac:dyDescent="0.25">
      <c r="B103" s="28"/>
    </row>
    <row r="104" spans="2:2" ht="15.75" customHeight="1" x14ac:dyDescent="0.25">
      <c r="B104" s="28"/>
    </row>
    <row r="105" spans="2:2" ht="15.75" customHeight="1" x14ac:dyDescent="0.25">
      <c r="B105" s="28"/>
    </row>
    <row r="106" spans="2:2" ht="15.75" customHeight="1" x14ac:dyDescent="0.25">
      <c r="B106" s="28"/>
    </row>
    <row r="107" spans="2:2" ht="15.75" customHeight="1" x14ac:dyDescent="0.25">
      <c r="B107" s="28"/>
    </row>
    <row r="108" spans="2:2" ht="15.75" customHeight="1" x14ac:dyDescent="0.25">
      <c r="B108" s="28"/>
    </row>
    <row r="109" spans="2:2" ht="15.75" customHeight="1" x14ac:dyDescent="0.25">
      <c r="B109" s="28"/>
    </row>
    <row r="110" spans="2:2" ht="15.75" customHeight="1" x14ac:dyDescent="0.25">
      <c r="B110" s="28"/>
    </row>
    <row r="111" spans="2:2" ht="15.75" customHeight="1" x14ac:dyDescent="0.25">
      <c r="B111" s="28"/>
    </row>
    <row r="112" spans="2:2" ht="15.75" customHeight="1" x14ac:dyDescent="0.25">
      <c r="B112" s="28"/>
    </row>
    <row r="113" spans="2:2" ht="15.75" customHeight="1" x14ac:dyDescent="0.25">
      <c r="B113" s="28"/>
    </row>
    <row r="114" spans="2:2" ht="15.75" customHeight="1" x14ac:dyDescent="0.25">
      <c r="B114" s="28"/>
    </row>
    <row r="115" spans="2:2" ht="15.75" customHeight="1" x14ac:dyDescent="0.25">
      <c r="B115" s="28"/>
    </row>
    <row r="116" spans="2:2" ht="15.75" customHeight="1" x14ac:dyDescent="0.25">
      <c r="B116" s="28"/>
    </row>
    <row r="117" spans="2:2" ht="15.75" customHeight="1" x14ac:dyDescent="0.25">
      <c r="B117" s="28"/>
    </row>
    <row r="118" spans="2:2" ht="15.75" customHeight="1" x14ac:dyDescent="0.25">
      <c r="B118" s="28"/>
    </row>
    <row r="119" spans="2:2" ht="15.75" customHeight="1" x14ac:dyDescent="0.25">
      <c r="B119" s="28"/>
    </row>
    <row r="120" spans="2:2" ht="15.75" customHeight="1" x14ac:dyDescent="0.25">
      <c r="B120" s="28"/>
    </row>
    <row r="121" spans="2:2" ht="15.75" customHeight="1" x14ac:dyDescent="0.25">
      <c r="B121" s="28"/>
    </row>
    <row r="122" spans="2:2" ht="15.75" customHeight="1" x14ac:dyDescent="0.25">
      <c r="B122" s="28"/>
    </row>
    <row r="123" spans="2:2" ht="15.75" customHeight="1" x14ac:dyDescent="0.25">
      <c r="B123" s="28"/>
    </row>
    <row r="124" spans="2:2" ht="15.75" customHeight="1" x14ac:dyDescent="0.25">
      <c r="B124" s="28"/>
    </row>
    <row r="125" spans="2:2" ht="15.75" customHeight="1" x14ac:dyDescent="0.25">
      <c r="B125" s="28"/>
    </row>
    <row r="126" spans="2:2" ht="15.75" customHeight="1" x14ac:dyDescent="0.25">
      <c r="B126" s="28"/>
    </row>
    <row r="127" spans="2:2" ht="15.75" customHeight="1" x14ac:dyDescent="0.25">
      <c r="B127" s="28"/>
    </row>
    <row r="128" spans="2:2" ht="15.75" customHeight="1" x14ac:dyDescent="0.25">
      <c r="B128" s="28"/>
    </row>
    <row r="129" spans="2:2" ht="15.75" customHeight="1" x14ac:dyDescent="0.25">
      <c r="B129" s="28"/>
    </row>
    <row r="130" spans="2:2" ht="15.75" customHeight="1" x14ac:dyDescent="0.25">
      <c r="B130" s="28"/>
    </row>
    <row r="131" spans="2:2" ht="15.75" customHeight="1" x14ac:dyDescent="0.25">
      <c r="B131" s="28"/>
    </row>
    <row r="132" spans="2:2" ht="15.75" customHeight="1" x14ac:dyDescent="0.25">
      <c r="B132" s="28"/>
    </row>
    <row r="133" spans="2:2" ht="15.75" customHeight="1" x14ac:dyDescent="0.25">
      <c r="B133" s="28"/>
    </row>
    <row r="134" spans="2:2" ht="15.75" customHeight="1" x14ac:dyDescent="0.25">
      <c r="B134" s="28"/>
    </row>
    <row r="135" spans="2:2" ht="15.75" customHeight="1" x14ac:dyDescent="0.25">
      <c r="B135" s="28"/>
    </row>
    <row r="136" spans="2:2" ht="15.75" customHeight="1" x14ac:dyDescent="0.25">
      <c r="B136" s="28"/>
    </row>
    <row r="137" spans="2:2" ht="15.75" customHeight="1" x14ac:dyDescent="0.25">
      <c r="B137" s="28"/>
    </row>
    <row r="138" spans="2:2" ht="15.75" customHeight="1" x14ac:dyDescent="0.25">
      <c r="B138" s="28"/>
    </row>
    <row r="139" spans="2:2" ht="15.75" customHeight="1" x14ac:dyDescent="0.25">
      <c r="B139" s="28"/>
    </row>
    <row r="140" spans="2:2" ht="15.75" customHeight="1" x14ac:dyDescent="0.25">
      <c r="B140" s="28"/>
    </row>
    <row r="141" spans="2:2" ht="15.75" customHeight="1" x14ac:dyDescent="0.25">
      <c r="B141" s="28"/>
    </row>
    <row r="142" spans="2:2" ht="15.75" customHeight="1" x14ac:dyDescent="0.25">
      <c r="B142" s="28"/>
    </row>
    <row r="143" spans="2:2" ht="15.75" customHeight="1" x14ac:dyDescent="0.25">
      <c r="B143" s="28"/>
    </row>
    <row r="144" spans="2:2" ht="15.75" customHeight="1" x14ac:dyDescent="0.25">
      <c r="B144" s="28"/>
    </row>
    <row r="145" spans="2:2" ht="15.75" customHeight="1" x14ac:dyDescent="0.25">
      <c r="B145" s="28"/>
    </row>
    <row r="146" spans="2:2" ht="15.75" customHeight="1" x14ac:dyDescent="0.25">
      <c r="B146" s="28"/>
    </row>
    <row r="147" spans="2:2" ht="15.75" customHeight="1" x14ac:dyDescent="0.25">
      <c r="B147" s="28"/>
    </row>
    <row r="148" spans="2:2" ht="15.75" customHeight="1" x14ac:dyDescent="0.25">
      <c r="B148" s="28"/>
    </row>
    <row r="149" spans="2:2" ht="15.75" customHeight="1" x14ac:dyDescent="0.25">
      <c r="B149" s="28"/>
    </row>
    <row r="150" spans="2:2" ht="15.75" customHeight="1" x14ac:dyDescent="0.25">
      <c r="B150" s="28"/>
    </row>
    <row r="151" spans="2:2" ht="15.75" customHeight="1" x14ac:dyDescent="0.25">
      <c r="B151" s="28"/>
    </row>
    <row r="152" spans="2:2" ht="15.75" customHeight="1" x14ac:dyDescent="0.25">
      <c r="B152" s="28"/>
    </row>
    <row r="153" spans="2:2" ht="15.75" customHeight="1" x14ac:dyDescent="0.25">
      <c r="B153" s="28"/>
    </row>
    <row r="154" spans="2:2" ht="15.75" customHeight="1" x14ac:dyDescent="0.25">
      <c r="B154" s="28"/>
    </row>
    <row r="155" spans="2:2" ht="15.75" customHeight="1" x14ac:dyDescent="0.25">
      <c r="B155" s="28"/>
    </row>
    <row r="156" spans="2:2" ht="15.75" customHeight="1" x14ac:dyDescent="0.25">
      <c r="B156" s="28"/>
    </row>
    <row r="157" spans="2:2" ht="15.75" customHeight="1" x14ac:dyDescent="0.25">
      <c r="B157" s="28"/>
    </row>
    <row r="158" spans="2:2" ht="15.75" customHeight="1" x14ac:dyDescent="0.25">
      <c r="B158" s="28"/>
    </row>
    <row r="159" spans="2:2" ht="15.75" customHeight="1" x14ac:dyDescent="0.25">
      <c r="B159" s="28"/>
    </row>
    <row r="160" spans="2:2" ht="15.75" customHeight="1" x14ac:dyDescent="0.25">
      <c r="B160" s="28"/>
    </row>
    <row r="161" spans="2:2" ht="15.75" customHeight="1" x14ac:dyDescent="0.25">
      <c r="B161" s="28"/>
    </row>
    <row r="162" spans="2:2" ht="15.75" customHeight="1" x14ac:dyDescent="0.25">
      <c r="B162" s="28"/>
    </row>
    <row r="163" spans="2:2" ht="15.75" customHeight="1" x14ac:dyDescent="0.25">
      <c r="B163" s="28"/>
    </row>
    <row r="164" spans="2:2" ht="15.75" customHeight="1" x14ac:dyDescent="0.25">
      <c r="B164" s="28"/>
    </row>
    <row r="165" spans="2:2" ht="15.75" customHeight="1" x14ac:dyDescent="0.25">
      <c r="B165" s="28"/>
    </row>
    <row r="166" spans="2:2" ht="15.75" customHeight="1" x14ac:dyDescent="0.25">
      <c r="B166" s="28"/>
    </row>
    <row r="167" spans="2:2" ht="15.75" customHeight="1" x14ac:dyDescent="0.25">
      <c r="B167" s="28"/>
    </row>
    <row r="168" spans="2:2" ht="15.75" customHeight="1" x14ac:dyDescent="0.25">
      <c r="B168" s="28"/>
    </row>
    <row r="169" spans="2:2" ht="15.75" customHeight="1" x14ac:dyDescent="0.25">
      <c r="B169" s="28"/>
    </row>
    <row r="170" spans="2:2" ht="15.75" customHeight="1" x14ac:dyDescent="0.25">
      <c r="B170" s="28"/>
    </row>
    <row r="171" spans="2:2" ht="15.75" customHeight="1" x14ac:dyDescent="0.25">
      <c r="B171" s="28"/>
    </row>
    <row r="172" spans="2:2" ht="15.75" customHeight="1" x14ac:dyDescent="0.25">
      <c r="B172" s="28"/>
    </row>
    <row r="173" spans="2:2" ht="15.75" customHeight="1" x14ac:dyDescent="0.25">
      <c r="B173" s="28"/>
    </row>
    <row r="174" spans="2:2" ht="15.75" customHeight="1" x14ac:dyDescent="0.25">
      <c r="B174" s="28"/>
    </row>
    <row r="175" spans="2:2" ht="15.75" customHeight="1" x14ac:dyDescent="0.25">
      <c r="B175" s="28"/>
    </row>
    <row r="176" spans="2:2" ht="15.75" customHeight="1" x14ac:dyDescent="0.25">
      <c r="B176" s="28"/>
    </row>
    <row r="177" spans="2:2" ht="15.75" customHeight="1" x14ac:dyDescent="0.25">
      <c r="B177" s="28"/>
    </row>
    <row r="178" spans="2:2" ht="15.75" customHeight="1" x14ac:dyDescent="0.25">
      <c r="B178" s="28"/>
    </row>
    <row r="179" spans="2:2" ht="15.75" customHeight="1" x14ac:dyDescent="0.25">
      <c r="B179" s="28"/>
    </row>
    <row r="180" spans="2:2" ht="15.75" customHeight="1" x14ac:dyDescent="0.25">
      <c r="B180" s="28"/>
    </row>
    <row r="181" spans="2:2" ht="15.75" customHeight="1" x14ac:dyDescent="0.25">
      <c r="B181" s="28"/>
    </row>
    <row r="182" spans="2:2" ht="15.75" customHeight="1" x14ac:dyDescent="0.25">
      <c r="B182" s="28"/>
    </row>
    <row r="183" spans="2:2" ht="15.75" customHeight="1" x14ac:dyDescent="0.25">
      <c r="B183" s="28"/>
    </row>
    <row r="184" spans="2:2" ht="15.75" customHeight="1" x14ac:dyDescent="0.25">
      <c r="B184" s="28"/>
    </row>
    <row r="185" spans="2:2" ht="15.75" customHeight="1" x14ac:dyDescent="0.25">
      <c r="B185" s="28"/>
    </row>
    <row r="186" spans="2:2" ht="15.75" customHeight="1" x14ac:dyDescent="0.25">
      <c r="B186" s="28"/>
    </row>
    <row r="187" spans="2:2" ht="15.75" customHeight="1" x14ac:dyDescent="0.25">
      <c r="B187" s="28"/>
    </row>
    <row r="188" spans="2:2" ht="15.75" customHeight="1" x14ac:dyDescent="0.25">
      <c r="B188" s="28"/>
    </row>
    <row r="189" spans="2:2" ht="15.75" customHeight="1" x14ac:dyDescent="0.25">
      <c r="B189" s="28"/>
    </row>
    <row r="190" spans="2:2" ht="15.75" customHeight="1" x14ac:dyDescent="0.25">
      <c r="B190" s="28"/>
    </row>
    <row r="191" spans="2:2" ht="15.75" customHeight="1" x14ac:dyDescent="0.25">
      <c r="B191" s="28"/>
    </row>
    <row r="192" spans="2:2" ht="15.75" customHeight="1" x14ac:dyDescent="0.25">
      <c r="B192" s="28"/>
    </row>
    <row r="193" spans="2:2" ht="15.75" customHeight="1" x14ac:dyDescent="0.25">
      <c r="B193" s="28"/>
    </row>
    <row r="194" spans="2:2" ht="15.75" customHeight="1" x14ac:dyDescent="0.25">
      <c r="B194" s="28"/>
    </row>
    <row r="195" spans="2:2" ht="15.75" customHeight="1" x14ac:dyDescent="0.25">
      <c r="B195" s="28"/>
    </row>
    <row r="196" spans="2:2" ht="15.75" customHeight="1" x14ac:dyDescent="0.25">
      <c r="B196" s="28"/>
    </row>
    <row r="197" spans="2:2" ht="15.75" customHeight="1" x14ac:dyDescent="0.25">
      <c r="B197" s="28"/>
    </row>
    <row r="198" spans="2:2" ht="15.75" customHeight="1" x14ac:dyDescent="0.25">
      <c r="B198" s="28"/>
    </row>
    <row r="199" spans="2:2" ht="15.75" customHeight="1" x14ac:dyDescent="0.25">
      <c r="B199" s="28"/>
    </row>
    <row r="200" spans="2:2" ht="15.75" customHeight="1" x14ac:dyDescent="0.25">
      <c r="B200" s="28"/>
    </row>
    <row r="201" spans="2:2" ht="15.75" customHeight="1" x14ac:dyDescent="0.25">
      <c r="B201" s="28"/>
    </row>
    <row r="202" spans="2:2" ht="15.75" customHeight="1" x14ac:dyDescent="0.25">
      <c r="B202" s="28"/>
    </row>
    <row r="203" spans="2:2" ht="15.75" customHeight="1" x14ac:dyDescent="0.25">
      <c r="B203" s="28"/>
    </row>
    <row r="204" spans="2:2" ht="15.75" customHeight="1" x14ac:dyDescent="0.25">
      <c r="B204" s="28"/>
    </row>
    <row r="205" spans="2:2" ht="15.75" customHeight="1" x14ac:dyDescent="0.25">
      <c r="B205" s="28"/>
    </row>
    <row r="206" spans="2:2" ht="15.75" customHeight="1" x14ac:dyDescent="0.25">
      <c r="B206" s="28"/>
    </row>
    <row r="207" spans="2:2" ht="15.75" customHeight="1" x14ac:dyDescent="0.25">
      <c r="B207" s="28"/>
    </row>
    <row r="208" spans="2:2" ht="15.75" customHeight="1" x14ac:dyDescent="0.25">
      <c r="B208" s="28"/>
    </row>
    <row r="209" spans="2:2" ht="15.75" customHeight="1" x14ac:dyDescent="0.25">
      <c r="B209" s="28"/>
    </row>
    <row r="210" spans="2:2" ht="15.75" customHeight="1" x14ac:dyDescent="0.25">
      <c r="B210" s="28"/>
    </row>
    <row r="211" spans="2:2" ht="15.75" customHeight="1" x14ac:dyDescent="0.25">
      <c r="B211" s="28"/>
    </row>
    <row r="212" spans="2:2" ht="15.75" customHeight="1" x14ac:dyDescent="0.25">
      <c r="B212" s="28"/>
    </row>
    <row r="213" spans="2:2" ht="15.75" customHeight="1" x14ac:dyDescent="0.25">
      <c r="B213" s="28"/>
    </row>
    <row r="214" spans="2:2" ht="15.75" customHeight="1" x14ac:dyDescent="0.25">
      <c r="B214" s="28"/>
    </row>
    <row r="215" spans="2:2" ht="15.75" customHeight="1" x14ac:dyDescent="0.25">
      <c r="B215" s="28"/>
    </row>
    <row r="216" spans="2:2" ht="15.75" customHeight="1" x14ac:dyDescent="0.25">
      <c r="B216" s="28"/>
    </row>
    <row r="217" spans="2:2" ht="15.75" customHeight="1" x14ac:dyDescent="0.25">
      <c r="B217" s="28"/>
    </row>
    <row r="218" spans="2:2" ht="15.75" customHeight="1" x14ac:dyDescent="0.25">
      <c r="B218" s="28"/>
    </row>
    <row r="219" spans="2:2" ht="15.75" customHeight="1" x14ac:dyDescent="0.25">
      <c r="B219" s="28"/>
    </row>
    <row r="220" spans="2:2" ht="15.75" customHeight="1" x14ac:dyDescent="0.25">
      <c r="B220" s="28"/>
    </row>
    <row r="221" spans="2:2" ht="15.75" customHeight="1" x14ac:dyDescent="0.25">
      <c r="B221" s="28"/>
    </row>
    <row r="222" spans="2:2" ht="15.75" customHeight="1" x14ac:dyDescent="0.25">
      <c r="B222" s="28"/>
    </row>
    <row r="223" spans="2:2" ht="15.75" customHeight="1" x14ac:dyDescent="0.25">
      <c r="B223" s="28"/>
    </row>
    <row r="224" spans="2:2" ht="15.75" customHeight="1" x14ac:dyDescent="0.25">
      <c r="B224" s="28"/>
    </row>
    <row r="225" spans="2:2" ht="15.75" customHeight="1" x14ac:dyDescent="0.25">
      <c r="B225" s="28"/>
    </row>
    <row r="226" spans="2:2" ht="15.75" customHeight="1" x14ac:dyDescent="0.25">
      <c r="B226" s="28"/>
    </row>
    <row r="227" spans="2:2" ht="15.75" customHeight="1" x14ac:dyDescent="0.25">
      <c r="B227" s="28"/>
    </row>
    <row r="228" spans="2:2" ht="15.75" customHeight="1" x14ac:dyDescent="0.25">
      <c r="B228" s="28"/>
    </row>
    <row r="229" spans="2:2" ht="15.75" customHeight="1" x14ac:dyDescent="0.25">
      <c r="B229" s="28"/>
    </row>
    <row r="230" spans="2:2" ht="15.75" customHeight="1" x14ac:dyDescent="0.25">
      <c r="B230" s="28"/>
    </row>
    <row r="231" spans="2:2" ht="15.75" customHeight="1" x14ac:dyDescent="0.25">
      <c r="B231" s="28"/>
    </row>
    <row r="232" spans="2:2" ht="15.75" customHeight="1" x14ac:dyDescent="0.25">
      <c r="B232" s="28"/>
    </row>
    <row r="233" spans="2:2" ht="15.75" customHeight="1" x14ac:dyDescent="0.25">
      <c r="B233" s="28"/>
    </row>
    <row r="234" spans="2:2" ht="15.75" customHeight="1" x14ac:dyDescent="0.25">
      <c r="B234" s="28"/>
    </row>
    <row r="235" spans="2:2" ht="15.75" customHeight="1" x14ac:dyDescent="0.25">
      <c r="B235" s="28"/>
    </row>
    <row r="236" spans="2:2" ht="15.75" customHeight="1" x14ac:dyDescent="0.25">
      <c r="B236" s="28"/>
    </row>
    <row r="237" spans="2:2" ht="15.75" customHeight="1" x14ac:dyDescent="0.25">
      <c r="B237" s="28"/>
    </row>
    <row r="238" spans="2:2" ht="15.75" customHeight="1" x14ac:dyDescent="0.25">
      <c r="B238" s="28"/>
    </row>
    <row r="239" spans="2:2" ht="15.75" customHeight="1" x14ac:dyDescent="0.25">
      <c r="B239" s="28"/>
    </row>
    <row r="240" spans="2:2" ht="15.75" customHeight="1" x14ac:dyDescent="0.25">
      <c r="B240" s="28"/>
    </row>
    <row r="241" spans="2:2" ht="15.75" customHeight="1" x14ac:dyDescent="0.25">
      <c r="B241" s="28"/>
    </row>
    <row r="242" spans="2:2" ht="15.75" customHeight="1" x14ac:dyDescent="0.25">
      <c r="B242" s="28"/>
    </row>
    <row r="243" spans="2:2" ht="15.75" customHeight="1" x14ac:dyDescent="0.25">
      <c r="B243" s="28"/>
    </row>
    <row r="244" spans="2:2" ht="15.75" customHeight="1" x14ac:dyDescent="0.25">
      <c r="B244" s="28"/>
    </row>
    <row r="245" spans="2:2" ht="15.75" customHeight="1" x14ac:dyDescent="0.25">
      <c r="B245" s="28"/>
    </row>
    <row r="246" spans="2:2" ht="15.75" customHeight="1" x14ac:dyDescent="0.25">
      <c r="B246" s="28"/>
    </row>
    <row r="247" spans="2:2" ht="15.75" customHeight="1" x14ac:dyDescent="0.25">
      <c r="B247" s="28"/>
    </row>
    <row r="248" spans="2:2" ht="15.75" customHeight="1" x14ac:dyDescent="0.25">
      <c r="B248" s="28"/>
    </row>
    <row r="249" spans="2:2" ht="15.75" customHeight="1" x14ac:dyDescent="0.25">
      <c r="B249" s="28"/>
    </row>
    <row r="250" spans="2:2" ht="15.75" customHeight="1" x14ac:dyDescent="0.25">
      <c r="B250" s="28"/>
    </row>
    <row r="251" spans="2:2" ht="15.75" customHeight="1" x14ac:dyDescent="0.25">
      <c r="B251" s="28"/>
    </row>
    <row r="252" spans="2:2" ht="15.75" customHeight="1" x14ac:dyDescent="0.25"/>
    <row r="253" spans="2:2" ht="15.75" customHeight="1" x14ac:dyDescent="0.25"/>
    <row r="254" spans="2:2" ht="15.75" customHeight="1" x14ac:dyDescent="0.25"/>
    <row r="255" spans="2:2" ht="15.75" customHeight="1" x14ac:dyDescent="0.25"/>
    <row r="256" spans="2:2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qref="C7:C46" xr:uid="{00000000-0002-0000-0200-000000000000}">
      <formula1>$F$2:$F$4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tabSelected="1" workbookViewId="0">
      <selection activeCell="A8" sqref="A8"/>
    </sheetView>
  </sheetViews>
  <sheetFormatPr defaultColWidth="12.6640625" defaultRowHeight="15" customHeight="1" x14ac:dyDescent="0.25"/>
  <cols>
    <col min="1" max="1" width="161.88671875" customWidth="1"/>
  </cols>
  <sheetData>
    <row r="1" spans="1:26" ht="15.75" customHeight="1" x14ac:dyDescent="0.25">
      <c r="A1" s="31" t="s">
        <v>117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2" t="s">
        <v>118</v>
      </c>
      <c r="B2" s="3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34"/>
      <c r="B3" s="3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31" t="s">
        <v>119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3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3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3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3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3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3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3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3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3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3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3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3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3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3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3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3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3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31" t="s">
        <v>120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3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3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3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3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3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3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3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3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3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3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3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3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3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3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3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3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3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3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31" t="s">
        <v>121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3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31" t="s">
        <v>122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31" t="s">
        <v>123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31" t="s">
        <v>124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32" t="s">
        <v>125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3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3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3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3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3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3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3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3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3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3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3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3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3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3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3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3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3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3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3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3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3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3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3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3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3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3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3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3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3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3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3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3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3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3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3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3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3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3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3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3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3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3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3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3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3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3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3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3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3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3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3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3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3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3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3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3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3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3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3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3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3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3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3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3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3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3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3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3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3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3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3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3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3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3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3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3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3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3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3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3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3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3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3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3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3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3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3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3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3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3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3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3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3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3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3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3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3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3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3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3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3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3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3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3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3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3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3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3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3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3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3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3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3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3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3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3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3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3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3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3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3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3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3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3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3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3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3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3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3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3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3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3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3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3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3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3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3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3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3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3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3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3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3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3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3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3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3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3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3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3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3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3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3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3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3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3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3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3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3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3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3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3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3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3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3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3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3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3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3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3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3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3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3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3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3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3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3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3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3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3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3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3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3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3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3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3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3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3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3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3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3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3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3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3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3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3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3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3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3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3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3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3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3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3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3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3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3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3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3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3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3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3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3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3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3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3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3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3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3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3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3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3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3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3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3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3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3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3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3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3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3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3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3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3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3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3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3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3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3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3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3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3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3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3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3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3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3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3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3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3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3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3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3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3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3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3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3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3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3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3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3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3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3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3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3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3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3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3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3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3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3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3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3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3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3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3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3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3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3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3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3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3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3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3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3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3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3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3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3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3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3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3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3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3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3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3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3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3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3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3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3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3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3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3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3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3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3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3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3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3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3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3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3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3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3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3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3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3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3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3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3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3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3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3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3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3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3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3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3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3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3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3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3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3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3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3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3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3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3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3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3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3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3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3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3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3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3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3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3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3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3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3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3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3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3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3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3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3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3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3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3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3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3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3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3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3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3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3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3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3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3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3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3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3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3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3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3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3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3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3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3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3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3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3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3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3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3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3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3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3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3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3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3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3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3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3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3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3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3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3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3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3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3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3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3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3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3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3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3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3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3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3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3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3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3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3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3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3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3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3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3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3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3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3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3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3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3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3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3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3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3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3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3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3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3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3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3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3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3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3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3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3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3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3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3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3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3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3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3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3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3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3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3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3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3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3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3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3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3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3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3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3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3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3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3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3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3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3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3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3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3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3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3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3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3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3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3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3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3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3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3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3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3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3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3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3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3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3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3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3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3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3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3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3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3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3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3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3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3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3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3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3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3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3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3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3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3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3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3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3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3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3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3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3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3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3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3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3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3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3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3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3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3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3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3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3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3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3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3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3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3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3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3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3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3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3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3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3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3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3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3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3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3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3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3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3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3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3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3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3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3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3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3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3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3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3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3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3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3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3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3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3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3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3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3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3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3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3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3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3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3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3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3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3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3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3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3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3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3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3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3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3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3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3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3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3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3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3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3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3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3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3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3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3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3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3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3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3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3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3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3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3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3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3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3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3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3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3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3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3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3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3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3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3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3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3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3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3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3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3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3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3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3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3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3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3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3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3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3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3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3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3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3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3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3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3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3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3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3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3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3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3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3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3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3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3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3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3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3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3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3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3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3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3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3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3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3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3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3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3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3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3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3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3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3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3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3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3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3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3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3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3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3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3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3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3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3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3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3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3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3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3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3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3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3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3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3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3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3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3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3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3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3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3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3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3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3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3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3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3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3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3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3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3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3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3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3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3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3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3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3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3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3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3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3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3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3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3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3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3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3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3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3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3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3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3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3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3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3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3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3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3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3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3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3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3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3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3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3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3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3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3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3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3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3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3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3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3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3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3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3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3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3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3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3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3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3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3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3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3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3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3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3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3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3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3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3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3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3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3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3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3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3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3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3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3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3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3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3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3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3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3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3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3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3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3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3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3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3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3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3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3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3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3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3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3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3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3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3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3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3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3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3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3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3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3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3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3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3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3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3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3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3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3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3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3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3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3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3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3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3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3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3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3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3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3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3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3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3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3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3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3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3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3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3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3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3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3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3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3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3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3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3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3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3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3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3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3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3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3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3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3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3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3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3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3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3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3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3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3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3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3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3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3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3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3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3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3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3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3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3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3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3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3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3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3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3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3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3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3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3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3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3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3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3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3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3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3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3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3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3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3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3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3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3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3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3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3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3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3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3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3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3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3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3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3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3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3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3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3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3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3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3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3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3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3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3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3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3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3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3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3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3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3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3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3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3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3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3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3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3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3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3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3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3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3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3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3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3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3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3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3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3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3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3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3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3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2" r:id="rId1" xr:uid="{00000000-0004-0000-0300-000000000000}"/>
    <hyperlink ref="A53" r:id="rId2" xr:uid="{00000000-0004-0000-0300-000001000000}"/>
  </hyperlinks>
  <pageMargins left="0.7" right="0.7" top="0.75" bottom="0.75" header="0" footer="0"/>
  <pageSetup orientation="landscape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ESSER I and II</vt:lpstr>
      <vt:lpstr>ESSER III</vt:lpstr>
      <vt:lpstr>Other Documents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Nathan Chung</cp:lastModifiedBy>
  <dcterms:modified xsi:type="dcterms:W3CDTF">2025-05-08T12:30:29Z</dcterms:modified>
</cp:coreProperties>
</file>